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5" windowWidth="6930" windowHeight="4560" firstSheet="1" activeTab="2"/>
  </bookViews>
  <sheets>
    <sheet name="CB_DATA_" sheetId="4" state="veryHidden" r:id="rId1"/>
    <sheet name="Statistik" sheetId="1" r:id="rId2"/>
    <sheet name="Större grafer" sheetId="6" r:id="rId3"/>
    <sheet name="Sortering" sheetId="3" state="hidden" r:id="rId4"/>
    <sheet name="Beta" sheetId="2" state="hidden" r:id="rId5"/>
    <sheet name="Exempeldata" sheetId="5" state="hidden" r:id="rId6"/>
  </sheets>
  <definedNames>
    <definedName name="CBWorkbookPriority" hidden="1">-396124799</definedName>
    <definedName name="_xlnm.Print_Area" localSheetId="1">Statistik!$B$2:$W$50</definedName>
    <definedName name="_xlnm.Print_Area" localSheetId="2">'Större grafer'!$A$1:$R$46</definedName>
  </definedNames>
  <calcPr calcId="145621"/>
</workbook>
</file>

<file path=xl/calcChain.xml><?xml version="1.0" encoding="utf-8"?>
<calcChain xmlns="http://schemas.openxmlformats.org/spreadsheetml/2006/main">
  <c r="L3" i="6" l="1"/>
  <c r="F5" i="1"/>
  <c r="F6" i="1"/>
  <c r="F9" i="1"/>
  <c r="U36" i="1"/>
  <c r="L21" i="1"/>
  <c r="F27" i="1"/>
  <c r="F42" i="1" s="1"/>
  <c r="B34" i="3"/>
  <c r="E34" i="3" s="1"/>
  <c r="B35" i="3"/>
  <c r="E35" i="3" s="1"/>
  <c r="B36" i="3"/>
  <c r="E36" i="3" s="1"/>
  <c r="B37" i="3"/>
  <c r="E37" i="3" s="1"/>
  <c r="B38" i="3"/>
  <c r="E38" i="3" s="1"/>
  <c r="B39" i="3"/>
  <c r="E39" i="3" s="1"/>
  <c r="B40" i="3"/>
  <c r="E40" i="3" s="1"/>
  <c r="B41" i="3"/>
  <c r="E41" i="3" s="1"/>
  <c r="B42" i="3"/>
  <c r="E42" i="3" s="1"/>
  <c r="B43" i="3"/>
  <c r="E43" i="3" s="1"/>
  <c r="B44" i="3"/>
  <c r="E44" i="3" s="1"/>
  <c r="B45" i="3"/>
  <c r="E45" i="3" s="1"/>
  <c r="B46" i="3"/>
  <c r="E46" i="3" s="1"/>
  <c r="B47" i="3"/>
  <c r="E47" i="3" s="1"/>
  <c r="B48" i="3"/>
  <c r="E48" i="3" s="1"/>
  <c r="B49" i="3"/>
  <c r="E49" i="3" s="1"/>
  <c r="B50" i="3"/>
  <c r="E50" i="3" s="1"/>
  <c r="B51" i="3"/>
  <c r="E51" i="3" s="1"/>
  <c r="B52" i="3"/>
  <c r="E52" i="3" s="1"/>
  <c r="B53" i="3"/>
  <c r="E53" i="3" s="1"/>
  <c r="B54" i="3"/>
  <c r="E54" i="3" s="1"/>
  <c r="B55" i="3"/>
  <c r="E55" i="3" s="1"/>
  <c r="B56" i="3"/>
  <c r="E56" i="3" s="1"/>
  <c r="B57" i="3"/>
  <c r="E57" i="3" s="1"/>
  <c r="B58" i="3"/>
  <c r="E58" i="3" s="1"/>
  <c r="B59" i="3"/>
  <c r="E59" i="3" s="1"/>
  <c r="B60" i="3"/>
  <c r="E60" i="3" s="1"/>
  <c r="B61" i="3"/>
  <c r="E61" i="3" s="1"/>
  <c r="B62" i="3"/>
  <c r="E62" i="3" s="1"/>
  <c r="B63" i="3"/>
  <c r="E63" i="3" s="1"/>
  <c r="B64" i="3"/>
  <c r="E64" i="3" s="1"/>
  <c r="B65" i="3"/>
  <c r="E65" i="3" s="1"/>
  <c r="B66" i="3"/>
  <c r="E66" i="3" s="1"/>
  <c r="B67" i="3"/>
  <c r="E67" i="3" s="1"/>
  <c r="B68" i="3"/>
  <c r="E68" i="3" s="1"/>
  <c r="B69" i="3"/>
  <c r="E69" i="3" s="1"/>
  <c r="B70" i="3"/>
  <c r="E70" i="3" s="1"/>
  <c r="B71" i="3"/>
  <c r="E71" i="3" s="1"/>
  <c r="B72" i="3"/>
  <c r="E72" i="3" s="1"/>
  <c r="B73" i="3"/>
  <c r="E73" i="3" s="1"/>
  <c r="B74" i="3"/>
  <c r="E74" i="3" s="1"/>
  <c r="B75" i="3"/>
  <c r="E75" i="3" s="1"/>
  <c r="B76" i="3"/>
  <c r="E76" i="3" s="1"/>
  <c r="B77" i="3"/>
  <c r="E77" i="3" s="1"/>
  <c r="B78" i="3"/>
  <c r="E78" i="3" s="1"/>
  <c r="B79" i="3"/>
  <c r="E79" i="3" s="1"/>
  <c r="B80" i="3"/>
  <c r="E80" i="3" s="1"/>
  <c r="B81" i="3"/>
  <c r="E81" i="3" s="1"/>
  <c r="B82" i="3"/>
  <c r="E82" i="3" s="1"/>
  <c r="B83" i="3"/>
  <c r="E83" i="3" s="1"/>
  <c r="B84" i="3"/>
  <c r="E84" i="3" s="1"/>
  <c r="B85" i="3"/>
  <c r="E85" i="3" s="1"/>
  <c r="B86" i="3"/>
  <c r="E86" i="3" s="1"/>
  <c r="B87" i="3"/>
  <c r="E87" i="3" s="1"/>
  <c r="B88" i="3"/>
  <c r="E88" i="3" s="1"/>
  <c r="B89" i="3"/>
  <c r="E89" i="3" s="1"/>
  <c r="B90" i="3"/>
  <c r="E90" i="3" s="1"/>
  <c r="B91" i="3"/>
  <c r="E91" i="3" s="1"/>
  <c r="B92" i="3"/>
  <c r="E92" i="3" s="1"/>
  <c r="B93" i="3"/>
  <c r="E93" i="3" s="1"/>
  <c r="B94" i="3"/>
  <c r="E94" i="3" s="1"/>
  <c r="B95" i="3"/>
  <c r="E95" i="3" s="1"/>
  <c r="B96" i="3"/>
  <c r="E96" i="3" s="1"/>
  <c r="B97" i="3"/>
  <c r="E97" i="3" s="1"/>
  <c r="B98" i="3"/>
  <c r="E98" i="3" s="1"/>
  <c r="B99" i="3"/>
  <c r="E99" i="3" s="1"/>
  <c r="B100" i="3"/>
  <c r="E100" i="3" s="1"/>
  <c r="B101" i="3"/>
  <c r="E101" i="3" s="1"/>
  <c r="B102" i="3"/>
  <c r="E102" i="3" s="1"/>
  <c r="B103" i="3"/>
  <c r="E103" i="3" s="1"/>
  <c r="B104" i="3"/>
  <c r="E104" i="3" s="1"/>
  <c r="B105" i="3"/>
  <c r="E105" i="3" s="1"/>
  <c r="B106" i="3"/>
  <c r="E106" i="3" s="1"/>
  <c r="B107" i="3"/>
  <c r="E107" i="3" s="1"/>
  <c r="B108" i="3"/>
  <c r="E108" i="3" s="1"/>
  <c r="B109" i="3"/>
  <c r="E109" i="3" s="1"/>
  <c r="B110" i="3"/>
  <c r="E110" i="3" s="1"/>
  <c r="B111" i="3"/>
  <c r="E111" i="3" s="1"/>
  <c r="B112" i="3"/>
  <c r="E112" i="3" s="1"/>
  <c r="B113" i="3"/>
  <c r="E113" i="3" s="1"/>
  <c r="B114" i="3"/>
  <c r="E114" i="3" s="1"/>
  <c r="B115" i="3"/>
  <c r="E115" i="3" s="1"/>
  <c r="B116" i="3"/>
  <c r="E116" i="3" s="1"/>
  <c r="B117" i="3"/>
  <c r="E117" i="3" s="1"/>
  <c r="B118" i="3"/>
  <c r="E118" i="3" s="1"/>
  <c r="B119" i="3"/>
  <c r="E119" i="3" s="1"/>
  <c r="B120" i="3"/>
  <c r="E120" i="3" s="1"/>
  <c r="B121" i="3"/>
  <c r="E121" i="3" s="1"/>
  <c r="B122" i="3"/>
  <c r="E122" i="3" s="1"/>
  <c r="B123" i="3"/>
  <c r="E123" i="3" s="1"/>
  <c r="B124" i="3"/>
  <c r="E124" i="3" s="1"/>
  <c r="B125" i="3"/>
  <c r="E125" i="3" s="1"/>
  <c r="B126" i="3"/>
  <c r="E126" i="3" s="1"/>
  <c r="B127" i="3"/>
  <c r="E127" i="3" s="1"/>
  <c r="B128" i="3"/>
  <c r="E128" i="3" s="1"/>
  <c r="B129" i="3"/>
  <c r="E129" i="3" s="1"/>
  <c r="B130" i="3"/>
  <c r="E130" i="3" s="1"/>
  <c r="B131" i="3"/>
  <c r="E131" i="3" s="1"/>
  <c r="B132" i="3"/>
  <c r="E132" i="3" s="1"/>
  <c r="B133" i="3"/>
  <c r="E133" i="3" s="1"/>
  <c r="B134" i="3"/>
  <c r="E134" i="3" s="1"/>
  <c r="B135" i="3"/>
  <c r="E135" i="3" s="1"/>
  <c r="B136" i="3"/>
  <c r="E136" i="3" s="1"/>
  <c r="B137" i="3"/>
  <c r="E137" i="3" s="1"/>
  <c r="B138" i="3"/>
  <c r="E138" i="3" s="1"/>
  <c r="B139" i="3"/>
  <c r="E139" i="3" s="1"/>
  <c r="B140" i="3"/>
  <c r="E140" i="3" s="1"/>
  <c r="B141" i="3"/>
  <c r="E141" i="3" s="1"/>
  <c r="B142" i="3"/>
  <c r="E142" i="3" s="1"/>
  <c r="B143" i="3"/>
  <c r="E143" i="3" s="1"/>
  <c r="B144" i="3"/>
  <c r="E144" i="3" s="1"/>
  <c r="B145" i="3"/>
  <c r="E145" i="3" s="1"/>
  <c r="B146" i="3"/>
  <c r="E146" i="3" s="1"/>
  <c r="B147" i="3"/>
  <c r="E147" i="3" s="1"/>
  <c r="B148" i="3"/>
  <c r="E148" i="3" s="1"/>
  <c r="B149" i="3"/>
  <c r="E149" i="3" s="1"/>
  <c r="B150" i="3"/>
  <c r="E150" i="3" s="1"/>
  <c r="B151" i="3"/>
  <c r="E151" i="3" s="1"/>
  <c r="B152" i="3"/>
  <c r="E152" i="3" s="1"/>
  <c r="B153" i="3"/>
  <c r="E153" i="3" s="1"/>
  <c r="B154" i="3"/>
  <c r="E154" i="3" s="1"/>
  <c r="B155" i="3"/>
  <c r="E155" i="3" s="1"/>
  <c r="B156" i="3"/>
  <c r="E156" i="3" s="1"/>
  <c r="B157" i="3"/>
  <c r="E157" i="3" s="1"/>
  <c r="B158" i="3"/>
  <c r="E158" i="3" s="1"/>
  <c r="B159" i="3"/>
  <c r="E159" i="3" s="1"/>
  <c r="B160" i="3"/>
  <c r="E160" i="3" s="1"/>
  <c r="B161" i="3"/>
  <c r="E161" i="3" s="1"/>
  <c r="B162" i="3"/>
  <c r="E162" i="3" s="1"/>
  <c r="B163" i="3"/>
  <c r="E163" i="3" s="1"/>
  <c r="B164" i="3"/>
  <c r="E164" i="3" s="1"/>
  <c r="B165" i="3"/>
  <c r="E165" i="3" s="1"/>
  <c r="B166" i="3"/>
  <c r="E166" i="3" s="1"/>
  <c r="B167" i="3"/>
  <c r="E167" i="3" s="1"/>
  <c r="B168" i="3"/>
  <c r="E168" i="3" s="1"/>
  <c r="B169" i="3"/>
  <c r="E169" i="3" s="1"/>
  <c r="B170" i="3"/>
  <c r="E170" i="3" s="1"/>
  <c r="B171" i="3"/>
  <c r="E171" i="3" s="1"/>
  <c r="B172" i="3"/>
  <c r="E172" i="3" s="1"/>
  <c r="B173" i="3"/>
  <c r="E173" i="3" s="1"/>
  <c r="B174" i="3"/>
  <c r="E174" i="3" s="1"/>
  <c r="B175" i="3"/>
  <c r="E175" i="3" s="1"/>
  <c r="B176" i="3"/>
  <c r="E176" i="3" s="1"/>
  <c r="B177" i="3"/>
  <c r="E177" i="3" s="1"/>
  <c r="B178" i="3"/>
  <c r="E178" i="3" s="1"/>
  <c r="B179" i="3"/>
  <c r="E179" i="3" s="1"/>
  <c r="B180" i="3"/>
  <c r="E180" i="3" s="1"/>
  <c r="B181" i="3"/>
  <c r="E181" i="3" s="1"/>
  <c r="B182" i="3"/>
  <c r="E182" i="3" s="1"/>
  <c r="B183" i="3"/>
  <c r="E183" i="3" s="1"/>
  <c r="B184" i="3"/>
  <c r="E184" i="3" s="1"/>
  <c r="B185" i="3"/>
  <c r="E185" i="3" s="1"/>
  <c r="B186" i="3"/>
  <c r="E186" i="3" s="1"/>
  <c r="B187" i="3"/>
  <c r="E187" i="3" s="1"/>
  <c r="B188" i="3"/>
  <c r="E188" i="3" s="1"/>
  <c r="B189" i="3"/>
  <c r="E189" i="3" s="1"/>
  <c r="B190" i="3"/>
  <c r="E190" i="3" s="1"/>
  <c r="B191" i="3"/>
  <c r="E191" i="3" s="1"/>
  <c r="B192" i="3"/>
  <c r="E192" i="3" s="1"/>
  <c r="B193" i="3"/>
  <c r="E193" i="3" s="1"/>
  <c r="B194" i="3"/>
  <c r="E194" i="3" s="1"/>
  <c r="B195" i="3"/>
  <c r="E195" i="3" s="1"/>
  <c r="B196" i="3"/>
  <c r="E196" i="3" s="1"/>
  <c r="B197" i="3"/>
  <c r="E197" i="3" s="1"/>
  <c r="B198" i="3"/>
  <c r="E198" i="3" s="1"/>
  <c r="B199" i="3"/>
  <c r="E199" i="3" s="1"/>
  <c r="B200" i="3"/>
  <c r="E200" i="3" s="1"/>
  <c r="B201" i="3"/>
  <c r="E201" i="3" s="1"/>
  <c r="B202" i="3"/>
  <c r="E202" i="3" s="1"/>
  <c r="B203" i="3"/>
  <c r="E203" i="3" s="1"/>
  <c r="B204" i="3"/>
  <c r="E204" i="3" s="1"/>
  <c r="B205" i="3"/>
  <c r="E205" i="3" s="1"/>
  <c r="B206" i="3"/>
  <c r="E206" i="3" s="1"/>
  <c r="B207" i="3"/>
  <c r="E207" i="3" s="1"/>
  <c r="B208" i="3"/>
  <c r="E208" i="3" s="1"/>
  <c r="B209" i="3"/>
  <c r="E209" i="3" s="1"/>
  <c r="B210" i="3"/>
  <c r="E210" i="3" s="1"/>
  <c r="B211" i="3"/>
  <c r="E211" i="3" s="1"/>
  <c r="B212" i="3"/>
  <c r="E212" i="3" s="1"/>
  <c r="B213" i="3"/>
  <c r="E213" i="3" s="1"/>
  <c r="B214" i="3"/>
  <c r="E214" i="3" s="1"/>
  <c r="B215" i="3"/>
  <c r="E215" i="3" s="1"/>
  <c r="B216" i="3"/>
  <c r="E216" i="3" s="1"/>
  <c r="B217" i="3"/>
  <c r="E217" i="3" s="1"/>
  <c r="B218" i="3"/>
  <c r="E218" i="3" s="1"/>
  <c r="B219" i="3"/>
  <c r="E219" i="3" s="1"/>
  <c r="B220" i="3"/>
  <c r="E220" i="3" s="1"/>
  <c r="B221" i="3"/>
  <c r="E221" i="3" s="1"/>
  <c r="B222" i="3"/>
  <c r="E222" i="3" s="1"/>
  <c r="B223" i="3"/>
  <c r="E223" i="3" s="1"/>
  <c r="B224" i="3"/>
  <c r="E224" i="3" s="1"/>
  <c r="B225" i="3"/>
  <c r="E225" i="3" s="1"/>
  <c r="B226" i="3"/>
  <c r="E226" i="3" s="1"/>
  <c r="B227" i="3"/>
  <c r="E227" i="3" s="1"/>
  <c r="B228" i="3"/>
  <c r="E228" i="3" s="1"/>
  <c r="B229" i="3"/>
  <c r="E229" i="3" s="1"/>
  <c r="B230" i="3"/>
  <c r="E230" i="3" s="1"/>
  <c r="B231" i="3"/>
  <c r="E231" i="3" s="1"/>
  <c r="B232" i="3"/>
  <c r="E232" i="3" s="1"/>
  <c r="B233" i="3"/>
  <c r="E233" i="3" s="1"/>
  <c r="B234" i="3"/>
  <c r="E234" i="3" s="1"/>
  <c r="B235" i="3"/>
  <c r="E235" i="3" s="1"/>
  <c r="B236" i="3"/>
  <c r="E236" i="3" s="1"/>
  <c r="B237" i="3"/>
  <c r="E237" i="3" s="1"/>
  <c r="B238" i="3"/>
  <c r="E238" i="3" s="1"/>
  <c r="B239" i="3"/>
  <c r="E239" i="3" s="1"/>
  <c r="B240" i="3"/>
  <c r="E240" i="3" s="1"/>
  <c r="B241" i="3"/>
  <c r="E241" i="3" s="1"/>
  <c r="B242" i="3"/>
  <c r="E242" i="3" s="1"/>
  <c r="B243" i="3"/>
  <c r="E243" i="3" s="1"/>
  <c r="B244" i="3"/>
  <c r="E244" i="3" s="1"/>
  <c r="B245" i="3"/>
  <c r="E245" i="3" s="1"/>
  <c r="B246" i="3"/>
  <c r="E246" i="3" s="1"/>
  <c r="B247" i="3"/>
  <c r="E247" i="3" s="1"/>
  <c r="B248" i="3"/>
  <c r="E248" i="3" s="1"/>
  <c r="B249" i="3"/>
  <c r="E249" i="3" s="1"/>
  <c r="B250" i="3"/>
  <c r="E250" i="3" s="1"/>
  <c r="B251" i="3"/>
  <c r="E251" i="3" s="1"/>
  <c r="B252" i="3"/>
  <c r="E252" i="3" s="1"/>
  <c r="B253" i="3"/>
  <c r="E253" i="3" s="1"/>
  <c r="B254" i="3"/>
  <c r="E254" i="3" s="1"/>
  <c r="B255" i="3"/>
  <c r="E255" i="3" s="1"/>
  <c r="B256" i="3"/>
  <c r="E256" i="3" s="1"/>
  <c r="B257" i="3"/>
  <c r="E257" i="3" s="1"/>
  <c r="B258" i="3"/>
  <c r="E258" i="3" s="1"/>
  <c r="B259" i="3"/>
  <c r="E259" i="3" s="1"/>
  <c r="B260" i="3"/>
  <c r="E260" i="3" s="1"/>
  <c r="B261" i="3"/>
  <c r="E261" i="3" s="1"/>
  <c r="B262" i="3"/>
  <c r="E262" i="3" s="1"/>
  <c r="B263" i="3"/>
  <c r="E263" i="3" s="1"/>
  <c r="B264" i="3"/>
  <c r="E264" i="3" s="1"/>
  <c r="B265" i="3"/>
  <c r="E265" i="3" s="1"/>
  <c r="B266" i="3"/>
  <c r="E266" i="3" s="1"/>
  <c r="B267" i="3"/>
  <c r="E267" i="3" s="1"/>
  <c r="B268" i="3"/>
  <c r="E268" i="3" s="1"/>
  <c r="B269" i="3"/>
  <c r="E269" i="3" s="1"/>
  <c r="B270" i="3"/>
  <c r="E270" i="3" s="1"/>
  <c r="B271" i="3"/>
  <c r="E271" i="3" s="1"/>
  <c r="B272" i="3"/>
  <c r="E272" i="3" s="1"/>
  <c r="B273" i="3"/>
  <c r="E273" i="3" s="1"/>
  <c r="B274" i="3"/>
  <c r="E274" i="3" s="1"/>
  <c r="B275" i="3"/>
  <c r="E275" i="3" s="1"/>
  <c r="B276" i="3"/>
  <c r="E276" i="3" s="1"/>
  <c r="B277" i="3"/>
  <c r="E277" i="3" s="1"/>
  <c r="B278" i="3"/>
  <c r="E278" i="3" s="1"/>
  <c r="B279" i="3"/>
  <c r="E279" i="3" s="1"/>
  <c r="B280" i="3"/>
  <c r="E280" i="3" s="1"/>
  <c r="B281" i="3"/>
  <c r="E281" i="3" s="1"/>
  <c r="B282" i="3"/>
  <c r="E282" i="3" s="1"/>
  <c r="B283" i="3"/>
  <c r="E283" i="3" s="1"/>
  <c r="B284" i="3"/>
  <c r="E284" i="3" s="1"/>
  <c r="B285" i="3"/>
  <c r="E285" i="3" s="1"/>
  <c r="B286" i="3"/>
  <c r="E286" i="3" s="1"/>
  <c r="B287" i="3"/>
  <c r="E287" i="3" s="1"/>
  <c r="B288" i="3"/>
  <c r="E288" i="3" s="1"/>
  <c r="B289" i="3"/>
  <c r="E289" i="3" s="1"/>
  <c r="B290" i="3"/>
  <c r="E290" i="3" s="1"/>
  <c r="B291" i="3"/>
  <c r="E291" i="3" s="1"/>
  <c r="B292" i="3"/>
  <c r="E292" i="3" s="1"/>
  <c r="B293" i="3"/>
  <c r="E293" i="3" s="1"/>
  <c r="B294" i="3"/>
  <c r="E294" i="3" s="1"/>
  <c r="B295" i="3"/>
  <c r="E295" i="3" s="1"/>
  <c r="B296" i="3"/>
  <c r="E296" i="3" s="1"/>
  <c r="B297" i="3"/>
  <c r="E297" i="3" s="1"/>
  <c r="B298" i="3"/>
  <c r="E298" i="3" s="1"/>
  <c r="B299" i="3"/>
  <c r="E299" i="3" s="1"/>
  <c r="B300" i="3"/>
  <c r="E300" i="3" s="1"/>
  <c r="B301" i="3"/>
  <c r="E301" i="3" s="1"/>
  <c r="B302" i="3"/>
  <c r="E302" i="3" s="1"/>
  <c r="B303" i="3"/>
  <c r="E303" i="3" s="1"/>
  <c r="B304" i="3"/>
  <c r="E304" i="3" s="1"/>
  <c r="B305" i="3"/>
  <c r="E305" i="3" s="1"/>
  <c r="B306" i="3"/>
  <c r="E306" i="3" s="1"/>
  <c r="B307" i="3"/>
  <c r="E307" i="3" s="1"/>
  <c r="B308" i="3"/>
  <c r="E308" i="3" s="1"/>
  <c r="B309" i="3"/>
  <c r="E309" i="3" s="1"/>
  <c r="B310" i="3"/>
  <c r="E310" i="3" s="1"/>
  <c r="B311" i="3"/>
  <c r="E311" i="3" s="1"/>
  <c r="B312" i="3"/>
  <c r="E312" i="3" s="1"/>
  <c r="B313" i="3"/>
  <c r="E313" i="3" s="1"/>
  <c r="B314" i="3"/>
  <c r="E314" i="3" s="1"/>
  <c r="B315" i="3"/>
  <c r="E315" i="3" s="1"/>
  <c r="B316" i="3"/>
  <c r="E316" i="3" s="1"/>
  <c r="B317" i="3"/>
  <c r="E317" i="3" s="1"/>
  <c r="B318" i="3"/>
  <c r="E318" i="3" s="1"/>
  <c r="B319" i="3"/>
  <c r="E319" i="3" s="1"/>
  <c r="B320" i="3"/>
  <c r="E320" i="3" s="1"/>
  <c r="B321" i="3"/>
  <c r="E321" i="3" s="1"/>
  <c r="B322" i="3"/>
  <c r="E322" i="3" s="1"/>
  <c r="B323" i="3"/>
  <c r="E323" i="3" s="1"/>
  <c r="B324" i="3"/>
  <c r="E324" i="3" s="1"/>
  <c r="B325" i="3"/>
  <c r="E325" i="3" s="1"/>
  <c r="B326" i="3"/>
  <c r="E326" i="3" s="1"/>
  <c r="B327" i="3"/>
  <c r="E327" i="3" s="1"/>
  <c r="B328" i="3"/>
  <c r="E328" i="3" s="1"/>
  <c r="B329" i="3"/>
  <c r="E329" i="3" s="1"/>
  <c r="B330" i="3"/>
  <c r="E330" i="3" s="1"/>
  <c r="B331" i="3"/>
  <c r="E331" i="3" s="1"/>
  <c r="B332" i="3"/>
  <c r="E332" i="3" s="1"/>
  <c r="B333" i="3"/>
  <c r="E333" i="3" s="1"/>
  <c r="B334" i="3"/>
  <c r="E334" i="3" s="1"/>
  <c r="B335" i="3"/>
  <c r="E335" i="3" s="1"/>
  <c r="B336" i="3"/>
  <c r="E336" i="3" s="1"/>
  <c r="B337" i="3"/>
  <c r="E337" i="3" s="1"/>
  <c r="B338" i="3"/>
  <c r="E338" i="3" s="1"/>
  <c r="B339" i="3"/>
  <c r="E339" i="3" s="1"/>
  <c r="B340" i="3"/>
  <c r="E340" i="3" s="1"/>
  <c r="B341" i="3"/>
  <c r="E341" i="3" s="1"/>
  <c r="B342" i="3"/>
  <c r="E342" i="3" s="1"/>
  <c r="B343" i="3"/>
  <c r="E343" i="3" s="1"/>
  <c r="B344" i="3"/>
  <c r="E344" i="3" s="1"/>
  <c r="B345" i="3"/>
  <c r="E345" i="3" s="1"/>
  <c r="B346" i="3"/>
  <c r="E346" i="3" s="1"/>
  <c r="B347" i="3"/>
  <c r="E347" i="3" s="1"/>
  <c r="B348" i="3"/>
  <c r="E348" i="3" s="1"/>
  <c r="B349" i="3"/>
  <c r="E349" i="3" s="1"/>
  <c r="B350" i="3"/>
  <c r="E350" i="3" s="1"/>
  <c r="B351" i="3"/>
  <c r="E351" i="3" s="1"/>
  <c r="B352" i="3"/>
  <c r="E352" i="3" s="1"/>
  <c r="B353" i="3"/>
  <c r="E353" i="3" s="1"/>
  <c r="B354" i="3"/>
  <c r="E354" i="3" s="1"/>
  <c r="B355" i="3"/>
  <c r="E355" i="3" s="1"/>
  <c r="B356" i="3"/>
  <c r="E356" i="3" s="1"/>
  <c r="B357" i="3"/>
  <c r="E357" i="3" s="1"/>
  <c r="B358" i="3"/>
  <c r="E358" i="3" s="1"/>
  <c r="B359" i="3"/>
  <c r="E359" i="3" s="1"/>
  <c r="B360" i="3"/>
  <c r="E360" i="3" s="1"/>
  <c r="B361" i="3"/>
  <c r="E361" i="3" s="1"/>
  <c r="B362" i="3"/>
  <c r="E362" i="3" s="1"/>
  <c r="B363" i="3"/>
  <c r="E363" i="3" s="1"/>
  <c r="B364" i="3"/>
  <c r="E364" i="3" s="1"/>
  <c r="B365" i="3"/>
  <c r="E365" i="3" s="1"/>
  <c r="B366" i="3"/>
  <c r="E366" i="3" s="1"/>
  <c r="B367" i="3"/>
  <c r="E367" i="3" s="1"/>
  <c r="B368" i="3"/>
  <c r="E368" i="3" s="1"/>
  <c r="B369" i="3"/>
  <c r="E369" i="3" s="1"/>
  <c r="B370" i="3"/>
  <c r="E370" i="3" s="1"/>
  <c r="B371" i="3"/>
  <c r="E371" i="3" s="1"/>
  <c r="B372" i="3"/>
  <c r="E372" i="3" s="1"/>
  <c r="B373" i="3"/>
  <c r="E373" i="3" s="1"/>
  <c r="B374" i="3"/>
  <c r="E374" i="3" s="1"/>
  <c r="B375" i="3"/>
  <c r="E375" i="3" s="1"/>
  <c r="B376" i="3"/>
  <c r="E376" i="3" s="1"/>
  <c r="B377" i="3"/>
  <c r="E377" i="3" s="1"/>
  <c r="B378" i="3"/>
  <c r="E378" i="3" s="1"/>
  <c r="B379" i="3"/>
  <c r="E379" i="3" s="1"/>
  <c r="B380" i="3"/>
  <c r="E380" i="3" s="1"/>
  <c r="B381" i="3"/>
  <c r="E381" i="3" s="1"/>
  <c r="B382" i="3"/>
  <c r="E382" i="3" s="1"/>
  <c r="B383" i="3"/>
  <c r="E383" i="3" s="1"/>
  <c r="B384" i="3"/>
  <c r="E384" i="3" s="1"/>
  <c r="B385" i="3"/>
  <c r="E385" i="3" s="1"/>
  <c r="B386" i="3"/>
  <c r="E386" i="3" s="1"/>
  <c r="B387" i="3"/>
  <c r="E387" i="3" s="1"/>
  <c r="B388" i="3"/>
  <c r="E388" i="3" s="1"/>
  <c r="B389" i="3"/>
  <c r="E389" i="3" s="1"/>
  <c r="B390" i="3"/>
  <c r="E390" i="3" s="1"/>
  <c r="B391" i="3"/>
  <c r="E391" i="3" s="1"/>
  <c r="B392" i="3"/>
  <c r="E392" i="3" s="1"/>
  <c r="B393" i="3"/>
  <c r="E393" i="3" s="1"/>
  <c r="B394" i="3"/>
  <c r="E394" i="3" s="1"/>
  <c r="B395" i="3"/>
  <c r="E395" i="3" s="1"/>
  <c r="B396" i="3"/>
  <c r="E396" i="3" s="1"/>
  <c r="B397" i="3"/>
  <c r="E397" i="3" s="1"/>
  <c r="B398" i="3"/>
  <c r="E398" i="3" s="1"/>
  <c r="B399" i="3"/>
  <c r="E399" i="3" s="1"/>
  <c r="B400" i="3"/>
  <c r="E400" i="3" s="1"/>
  <c r="B401" i="3"/>
  <c r="E401" i="3" s="1"/>
  <c r="B402" i="3"/>
  <c r="E402" i="3" s="1"/>
  <c r="B403" i="3"/>
  <c r="E403" i="3" s="1"/>
  <c r="B404" i="3"/>
  <c r="E404" i="3" s="1"/>
  <c r="B405" i="3"/>
  <c r="E405" i="3" s="1"/>
  <c r="B406" i="3"/>
  <c r="E406" i="3" s="1"/>
  <c r="B407" i="3"/>
  <c r="E407" i="3" s="1"/>
  <c r="B408" i="3"/>
  <c r="E408" i="3" s="1"/>
  <c r="B409" i="3"/>
  <c r="E409" i="3" s="1"/>
  <c r="B410" i="3"/>
  <c r="E410" i="3" s="1"/>
  <c r="B411" i="3"/>
  <c r="E411" i="3" s="1"/>
  <c r="B412" i="3"/>
  <c r="E412" i="3" s="1"/>
  <c r="B413" i="3"/>
  <c r="E413" i="3" s="1"/>
  <c r="B414" i="3"/>
  <c r="E414" i="3" s="1"/>
  <c r="B415" i="3"/>
  <c r="E415" i="3" s="1"/>
  <c r="B416" i="3"/>
  <c r="E416" i="3" s="1"/>
  <c r="B417" i="3"/>
  <c r="E417" i="3" s="1"/>
  <c r="B418" i="3"/>
  <c r="E418" i="3" s="1"/>
  <c r="B419" i="3"/>
  <c r="E419" i="3" s="1"/>
  <c r="B420" i="3"/>
  <c r="E420" i="3" s="1"/>
  <c r="B421" i="3"/>
  <c r="E421" i="3" s="1"/>
  <c r="B422" i="3"/>
  <c r="E422" i="3" s="1"/>
  <c r="B423" i="3"/>
  <c r="E423" i="3" s="1"/>
  <c r="B424" i="3"/>
  <c r="E424" i="3" s="1"/>
  <c r="B425" i="3"/>
  <c r="E425" i="3" s="1"/>
  <c r="B426" i="3"/>
  <c r="E426" i="3" s="1"/>
  <c r="B427" i="3"/>
  <c r="E427" i="3" s="1"/>
  <c r="B428" i="3"/>
  <c r="E428" i="3" s="1"/>
  <c r="B429" i="3"/>
  <c r="E429" i="3" s="1"/>
  <c r="B430" i="3"/>
  <c r="E430" i="3" s="1"/>
  <c r="B431" i="3"/>
  <c r="E431" i="3" s="1"/>
  <c r="B432" i="3"/>
  <c r="E432" i="3" s="1"/>
  <c r="B433" i="3"/>
  <c r="E433" i="3" s="1"/>
  <c r="B434" i="3"/>
  <c r="E434" i="3" s="1"/>
  <c r="B435" i="3"/>
  <c r="E435" i="3" s="1"/>
  <c r="B436" i="3"/>
  <c r="E436" i="3" s="1"/>
  <c r="B437" i="3"/>
  <c r="E437" i="3" s="1"/>
  <c r="B438" i="3"/>
  <c r="E438" i="3" s="1"/>
  <c r="B439" i="3"/>
  <c r="E439" i="3" s="1"/>
  <c r="B440" i="3"/>
  <c r="E440" i="3" s="1"/>
  <c r="B441" i="3"/>
  <c r="E441" i="3" s="1"/>
  <c r="B442" i="3"/>
  <c r="E442" i="3" s="1"/>
  <c r="B443" i="3"/>
  <c r="E443" i="3" s="1"/>
  <c r="B444" i="3"/>
  <c r="E444" i="3" s="1"/>
  <c r="B445" i="3"/>
  <c r="E445" i="3" s="1"/>
  <c r="B446" i="3"/>
  <c r="E446" i="3" s="1"/>
  <c r="B447" i="3"/>
  <c r="E447" i="3" s="1"/>
  <c r="B448" i="3"/>
  <c r="E448" i="3" s="1"/>
  <c r="B449" i="3"/>
  <c r="E449" i="3" s="1"/>
  <c r="B450" i="3"/>
  <c r="E450" i="3" s="1"/>
  <c r="B451" i="3"/>
  <c r="E451" i="3" s="1"/>
  <c r="B452" i="3"/>
  <c r="E452" i="3" s="1"/>
  <c r="B453" i="3"/>
  <c r="E453" i="3" s="1"/>
  <c r="B454" i="3"/>
  <c r="E454" i="3" s="1"/>
  <c r="B455" i="3"/>
  <c r="E455" i="3" s="1"/>
  <c r="B456" i="3"/>
  <c r="E456" i="3" s="1"/>
  <c r="B457" i="3"/>
  <c r="E457" i="3" s="1"/>
  <c r="B458" i="3"/>
  <c r="E458" i="3" s="1"/>
  <c r="B459" i="3"/>
  <c r="E459" i="3" s="1"/>
  <c r="B460" i="3"/>
  <c r="E460" i="3" s="1"/>
  <c r="B461" i="3"/>
  <c r="E461" i="3" s="1"/>
  <c r="B462" i="3"/>
  <c r="E462" i="3" s="1"/>
  <c r="B463" i="3"/>
  <c r="E463" i="3" s="1"/>
  <c r="B464" i="3"/>
  <c r="E464" i="3" s="1"/>
  <c r="B465" i="3"/>
  <c r="E465" i="3" s="1"/>
  <c r="B466" i="3"/>
  <c r="E466" i="3" s="1"/>
  <c r="B467" i="3"/>
  <c r="E467" i="3" s="1"/>
  <c r="B468" i="3"/>
  <c r="E468" i="3" s="1"/>
  <c r="B469" i="3"/>
  <c r="E469" i="3" s="1"/>
  <c r="B470" i="3"/>
  <c r="E470" i="3" s="1"/>
  <c r="B471" i="3"/>
  <c r="E471" i="3" s="1"/>
  <c r="B472" i="3"/>
  <c r="E472" i="3" s="1"/>
  <c r="B473" i="3"/>
  <c r="E473" i="3" s="1"/>
  <c r="B474" i="3"/>
  <c r="E474" i="3" s="1"/>
  <c r="B475" i="3"/>
  <c r="E475" i="3" s="1"/>
  <c r="B476" i="3"/>
  <c r="E476" i="3" s="1"/>
  <c r="B477" i="3"/>
  <c r="E477" i="3" s="1"/>
  <c r="B478" i="3"/>
  <c r="E478" i="3" s="1"/>
  <c r="B479" i="3"/>
  <c r="E479" i="3" s="1"/>
  <c r="B480" i="3"/>
  <c r="E480" i="3" s="1"/>
  <c r="B481" i="3"/>
  <c r="E481" i="3" s="1"/>
  <c r="B482" i="3"/>
  <c r="E482" i="3" s="1"/>
  <c r="B483" i="3"/>
  <c r="E483" i="3" s="1"/>
  <c r="B484" i="3"/>
  <c r="E484" i="3" s="1"/>
  <c r="B485" i="3"/>
  <c r="E485" i="3" s="1"/>
  <c r="B486" i="3"/>
  <c r="E486" i="3" s="1"/>
  <c r="B487" i="3"/>
  <c r="E487" i="3" s="1"/>
  <c r="B488" i="3"/>
  <c r="E488" i="3" s="1"/>
  <c r="B489" i="3"/>
  <c r="E489" i="3" s="1"/>
  <c r="B490" i="3"/>
  <c r="E490" i="3" s="1"/>
  <c r="B491" i="3"/>
  <c r="E491" i="3" s="1"/>
  <c r="B492" i="3"/>
  <c r="E492" i="3" s="1"/>
  <c r="B493" i="3"/>
  <c r="E493" i="3" s="1"/>
  <c r="B494" i="3"/>
  <c r="E494" i="3" s="1"/>
  <c r="B495" i="3"/>
  <c r="E495" i="3" s="1"/>
  <c r="B496" i="3"/>
  <c r="E496" i="3" s="1"/>
  <c r="B497" i="3"/>
  <c r="E497" i="3" s="1"/>
  <c r="B498" i="3"/>
  <c r="E498" i="3" s="1"/>
  <c r="B499" i="3"/>
  <c r="E499" i="3" s="1"/>
  <c r="B500" i="3"/>
  <c r="E500" i="3" s="1"/>
  <c r="B501" i="3"/>
  <c r="E501" i="3" s="1"/>
  <c r="B502" i="3"/>
  <c r="E502" i="3" s="1"/>
  <c r="B503" i="3"/>
  <c r="E503" i="3" s="1"/>
  <c r="B504" i="3"/>
  <c r="E504" i="3" s="1"/>
  <c r="B505" i="3"/>
  <c r="E505" i="3" s="1"/>
  <c r="B506" i="3"/>
  <c r="E506" i="3" s="1"/>
  <c r="B507" i="3"/>
  <c r="E507" i="3" s="1"/>
  <c r="B508" i="3"/>
  <c r="E508" i="3" s="1"/>
  <c r="B509" i="3"/>
  <c r="E509" i="3" s="1"/>
  <c r="B510" i="3"/>
  <c r="E510" i="3" s="1"/>
  <c r="B511" i="3"/>
  <c r="E511" i="3" s="1"/>
  <c r="B512" i="3"/>
  <c r="E512" i="3" s="1"/>
  <c r="B513" i="3"/>
  <c r="E513" i="3" s="1"/>
  <c r="B514" i="3"/>
  <c r="E514" i="3" s="1"/>
  <c r="B515" i="3"/>
  <c r="E515" i="3" s="1"/>
  <c r="B516" i="3"/>
  <c r="E516" i="3" s="1"/>
  <c r="B517" i="3"/>
  <c r="E517" i="3" s="1"/>
  <c r="B518" i="3"/>
  <c r="E518" i="3" s="1"/>
  <c r="B519" i="3"/>
  <c r="E519" i="3" s="1"/>
  <c r="B520" i="3"/>
  <c r="E520" i="3" s="1"/>
  <c r="B521" i="3"/>
  <c r="E521" i="3" s="1"/>
  <c r="B522" i="3"/>
  <c r="E522" i="3" s="1"/>
  <c r="B523" i="3"/>
  <c r="E523" i="3" s="1"/>
  <c r="B524" i="3"/>
  <c r="E524" i="3" s="1"/>
  <c r="B525" i="3"/>
  <c r="E525" i="3" s="1"/>
  <c r="B526" i="3"/>
  <c r="E526" i="3" s="1"/>
  <c r="B527" i="3"/>
  <c r="E527" i="3" s="1"/>
  <c r="B528" i="3"/>
  <c r="E528" i="3" s="1"/>
  <c r="B529" i="3"/>
  <c r="E529" i="3" s="1"/>
  <c r="B530" i="3"/>
  <c r="E530" i="3" s="1"/>
  <c r="B531" i="3"/>
  <c r="E531" i="3" s="1"/>
  <c r="B532" i="3"/>
  <c r="E532" i="3" s="1"/>
  <c r="B533" i="3"/>
  <c r="E533" i="3" s="1"/>
  <c r="B534" i="3"/>
  <c r="E534" i="3" s="1"/>
  <c r="B535" i="3"/>
  <c r="E535" i="3" s="1"/>
  <c r="B536" i="3"/>
  <c r="E536" i="3" s="1"/>
  <c r="B537" i="3"/>
  <c r="E537" i="3" s="1"/>
  <c r="B538" i="3"/>
  <c r="E538" i="3" s="1"/>
  <c r="B539" i="3"/>
  <c r="E539" i="3" s="1"/>
  <c r="B540" i="3"/>
  <c r="E540" i="3" s="1"/>
  <c r="B541" i="3"/>
  <c r="E541" i="3" s="1"/>
  <c r="B542" i="3"/>
  <c r="E542" i="3" s="1"/>
  <c r="B543" i="3"/>
  <c r="E543" i="3" s="1"/>
  <c r="B544" i="3"/>
  <c r="E544" i="3" s="1"/>
  <c r="B545" i="3"/>
  <c r="E545" i="3" s="1"/>
  <c r="B546" i="3"/>
  <c r="E546" i="3" s="1"/>
  <c r="B547" i="3"/>
  <c r="E547" i="3" s="1"/>
  <c r="B548" i="3"/>
  <c r="E548" i="3" s="1"/>
  <c r="B549" i="3"/>
  <c r="E549" i="3" s="1"/>
  <c r="B550" i="3"/>
  <c r="E550" i="3" s="1"/>
  <c r="B551" i="3"/>
  <c r="E551" i="3" s="1"/>
  <c r="B552" i="3"/>
  <c r="E552" i="3" s="1"/>
  <c r="B553" i="3"/>
  <c r="E553" i="3" s="1"/>
  <c r="B554" i="3"/>
  <c r="E554" i="3" s="1"/>
  <c r="B555" i="3"/>
  <c r="E555" i="3" s="1"/>
  <c r="B556" i="3"/>
  <c r="E556" i="3" s="1"/>
  <c r="B557" i="3"/>
  <c r="E557" i="3" s="1"/>
  <c r="B558" i="3"/>
  <c r="E558" i="3" s="1"/>
  <c r="B559" i="3"/>
  <c r="E559" i="3" s="1"/>
  <c r="B560" i="3"/>
  <c r="E560" i="3" s="1"/>
  <c r="B561" i="3"/>
  <c r="E561" i="3" s="1"/>
  <c r="B562" i="3"/>
  <c r="E562" i="3" s="1"/>
  <c r="B563" i="3"/>
  <c r="E563" i="3" s="1"/>
  <c r="B564" i="3"/>
  <c r="E564" i="3" s="1"/>
  <c r="B565" i="3"/>
  <c r="E565" i="3" s="1"/>
  <c r="B566" i="3"/>
  <c r="E566" i="3" s="1"/>
  <c r="B567" i="3"/>
  <c r="E567" i="3" s="1"/>
  <c r="B568" i="3"/>
  <c r="E568" i="3" s="1"/>
  <c r="B569" i="3"/>
  <c r="E569" i="3" s="1"/>
  <c r="B570" i="3"/>
  <c r="E570" i="3" s="1"/>
  <c r="B571" i="3"/>
  <c r="E571" i="3" s="1"/>
  <c r="B572" i="3"/>
  <c r="E572" i="3" s="1"/>
  <c r="B573" i="3"/>
  <c r="E573" i="3" s="1"/>
  <c r="B574" i="3"/>
  <c r="E574" i="3" s="1"/>
  <c r="B575" i="3"/>
  <c r="E575" i="3" s="1"/>
  <c r="B576" i="3"/>
  <c r="E576" i="3" s="1"/>
  <c r="B577" i="3"/>
  <c r="E577" i="3" s="1"/>
  <c r="B578" i="3"/>
  <c r="E578" i="3" s="1"/>
  <c r="B579" i="3"/>
  <c r="E579" i="3" s="1"/>
  <c r="B580" i="3"/>
  <c r="E580" i="3" s="1"/>
  <c r="B581" i="3"/>
  <c r="E581" i="3" s="1"/>
  <c r="B582" i="3"/>
  <c r="E582" i="3" s="1"/>
  <c r="B583" i="3"/>
  <c r="E583" i="3" s="1"/>
  <c r="B584" i="3"/>
  <c r="E584" i="3" s="1"/>
  <c r="B585" i="3"/>
  <c r="E585" i="3" s="1"/>
  <c r="B586" i="3"/>
  <c r="E586" i="3" s="1"/>
  <c r="B587" i="3"/>
  <c r="E587" i="3" s="1"/>
  <c r="B588" i="3"/>
  <c r="E588" i="3" s="1"/>
  <c r="B589" i="3"/>
  <c r="E589" i="3" s="1"/>
  <c r="B590" i="3"/>
  <c r="E590" i="3" s="1"/>
  <c r="B591" i="3"/>
  <c r="E591" i="3" s="1"/>
  <c r="B592" i="3"/>
  <c r="E592" i="3" s="1"/>
  <c r="B593" i="3"/>
  <c r="E593" i="3" s="1"/>
  <c r="B594" i="3"/>
  <c r="E594" i="3" s="1"/>
  <c r="B595" i="3"/>
  <c r="E595" i="3" s="1"/>
  <c r="B596" i="3"/>
  <c r="E596" i="3" s="1"/>
  <c r="B597" i="3"/>
  <c r="E597" i="3" s="1"/>
  <c r="B598" i="3"/>
  <c r="E598" i="3" s="1"/>
  <c r="B599" i="3"/>
  <c r="E599" i="3" s="1"/>
  <c r="B600" i="3"/>
  <c r="E600" i="3" s="1"/>
  <c r="B601" i="3"/>
  <c r="E601" i="3" s="1"/>
  <c r="B602" i="3"/>
  <c r="E602" i="3" s="1"/>
  <c r="B603" i="3"/>
  <c r="E603" i="3" s="1"/>
  <c r="B604" i="3"/>
  <c r="E604" i="3" s="1"/>
  <c r="B605" i="3"/>
  <c r="E605" i="3" s="1"/>
  <c r="B606" i="3"/>
  <c r="E606" i="3" s="1"/>
  <c r="B607" i="3"/>
  <c r="E607" i="3" s="1"/>
  <c r="B608" i="3"/>
  <c r="E608" i="3" s="1"/>
  <c r="B609" i="3"/>
  <c r="E609" i="3" s="1"/>
  <c r="B610" i="3"/>
  <c r="E610" i="3" s="1"/>
  <c r="B611" i="3"/>
  <c r="E611" i="3" s="1"/>
  <c r="B612" i="3"/>
  <c r="E612" i="3" s="1"/>
  <c r="B613" i="3"/>
  <c r="E613" i="3" s="1"/>
  <c r="B614" i="3"/>
  <c r="E614" i="3" s="1"/>
  <c r="B615" i="3"/>
  <c r="E615" i="3" s="1"/>
  <c r="B616" i="3"/>
  <c r="E616" i="3" s="1"/>
  <c r="B617" i="3"/>
  <c r="E617" i="3" s="1"/>
  <c r="B618" i="3"/>
  <c r="E618" i="3" s="1"/>
  <c r="B619" i="3"/>
  <c r="E619" i="3" s="1"/>
  <c r="B620" i="3"/>
  <c r="E620" i="3" s="1"/>
  <c r="B621" i="3"/>
  <c r="E621" i="3" s="1"/>
  <c r="B622" i="3"/>
  <c r="E622" i="3" s="1"/>
  <c r="B623" i="3"/>
  <c r="E623" i="3" s="1"/>
  <c r="B624" i="3"/>
  <c r="E624" i="3" s="1"/>
  <c r="B625" i="3"/>
  <c r="E625" i="3" s="1"/>
  <c r="B626" i="3"/>
  <c r="E626" i="3" s="1"/>
  <c r="B627" i="3"/>
  <c r="E627" i="3" s="1"/>
  <c r="B628" i="3"/>
  <c r="E628" i="3" s="1"/>
  <c r="B629" i="3"/>
  <c r="E629" i="3" s="1"/>
  <c r="B630" i="3"/>
  <c r="E630" i="3" s="1"/>
  <c r="B631" i="3"/>
  <c r="E631" i="3" s="1"/>
  <c r="B632" i="3"/>
  <c r="E632" i="3" s="1"/>
  <c r="B633" i="3"/>
  <c r="E633" i="3" s="1"/>
  <c r="B634" i="3"/>
  <c r="E634" i="3" s="1"/>
  <c r="B635" i="3"/>
  <c r="E635" i="3" s="1"/>
  <c r="B636" i="3"/>
  <c r="E636" i="3" s="1"/>
  <c r="B637" i="3"/>
  <c r="E637" i="3" s="1"/>
  <c r="B638" i="3"/>
  <c r="E638" i="3" s="1"/>
  <c r="B639" i="3"/>
  <c r="E639" i="3" s="1"/>
  <c r="B640" i="3"/>
  <c r="E640" i="3" s="1"/>
  <c r="B641" i="3"/>
  <c r="E641" i="3" s="1"/>
  <c r="B642" i="3"/>
  <c r="E642" i="3" s="1"/>
  <c r="B643" i="3"/>
  <c r="E643" i="3" s="1"/>
  <c r="B644" i="3"/>
  <c r="E644" i="3" s="1"/>
  <c r="B645" i="3"/>
  <c r="E645" i="3" s="1"/>
  <c r="B646" i="3"/>
  <c r="E646" i="3" s="1"/>
  <c r="B647" i="3"/>
  <c r="E647" i="3" s="1"/>
  <c r="B648" i="3"/>
  <c r="E648" i="3" s="1"/>
  <c r="B649" i="3"/>
  <c r="E649" i="3" s="1"/>
  <c r="B650" i="3"/>
  <c r="E650" i="3" s="1"/>
  <c r="B651" i="3"/>
  <c r="E651" i="3" s="1"/>
  <c r="B652" i="3"/>
  <c r="E652" i="3" s="1"/>
  <c r="B653" i="3"/>
  <c r="E653" i="3" s="1"/>
  <c r="B654" i="3"/>
  <c r="E654" i="3" s="1"/>
  <c r="B655" i="3"/>
  <c r="E655" i="3" s="1"/>
  <c r="B656" i="3"/>
  <c r="E656" i="3" s="1"/>
  <c r="B657" i="3"/>
  <c r="E657" i="3" s="1"/>
  <c r="B658" i="3"/>
  <c r="E658" i="3" s="1"/>
  <c r="B659" i="3"/>
  <c r="E659" i="3" s="1"/>
  <c r="B660" i="3"/>
  <c r="E660" i="3" s="1"/>
  <c r="B661" i="3"/>
  <c r="E661" i="3" s="1"/>
  <c r="B662" i="3"/>
  <c r="E662" i="3" s="1"/>
  <c r="B663" i="3"/>
  <c r="E663" i="3" s="1"/>
  <c r="B664" i="3"/>
  <c r="E664" i="3" s="1"/>
  <c r="B665" i="3"/>
  <c r="E665" i="3" s="1"/>
  <c r="B666" i="3"/>
  <c r="E666" i="3" s="1"/>
  <c r="B667" i="3"/>
  <c r="E667" i="3" s="1"/>
  <c r="B668" i="3"/>
  <c r="E668" i="3" s="1"/>
  <c r="B669" i="3"/>
  <c r="E669" i="3" s="1"/>
  <c r="B670" i="3"/>
  <c r="E670" i="3" s="1"/>
  <c r="B671" i="3"/>
  <c r="E671" i="3" s="1"/>
  <c r="B672" i="3"/>
  <c r="E672" i="3" s="1"/>
  <c r="B673" i="3"/>
  <c r="E673" i="3" s="1"/>
  <c r="B674" i="3"/>
  <c r="E674" i="3" s="1"/>
  <c r="B675" i="3"/>
  <c r="E675" i="3" s="1"/>
  <c r="B676" i="3"/>
  <c r="E676" i="3" s="1"/>
  <c r="B677" i="3"/>
  <c r="E677" i="3" s="1"/>
  <c r="B678" i="3"/>
  <c r="E678" i="3" s="1"/>
  <c r="B679" i="3"/>
  <c r="E679" i="3" s="1"/>
  <c r="B680" i="3"/>
  <c r="E680" i="3" s="1"/>
  <c r="B681" i="3"/>
  <c r="E681" i="3" s="1"/>
  <c r="B682" i="3"/>
  <c r="E682" i="3" s="1"/>
  <c r="B683" i="3"/>
  <c r="E683" i="3" s="1"/>
  <c r="B684" i="3"/>
  <c r="E684" i="3" s="1"/>
  <c r="B685" i="3"/>
  <c r="E685" i="3" s="1"/>
  <c r="B686" i="3"/>
  <c r="E686" i="3" s="1"/>
  <c r="B687" i="3"/>
  <c r="E687" i="3" s="1"/>
  <c r="B688" i="3"/>
  <c r="E688" i="3" s="1"/>
  <c r="B689" i="3"/>
  <c r="E689" i="3" s="1"/>
  <c r="B690" i="3"/>
  <c r="E690" i="3" s="1"/>
  <c r="B691" i="3"/>
  <c r="E691" i="3" s="1"/>
  <c r="B692" i="3"/>
  <c r="E692" i="3" s="1"/>
  <c r="B693" i="3"/>
  <c r="E693" i="3" s="1"/>
  <c r="B694" i="3"/>
  <c r="E694" i="3" s="1"/>
  <c r="B695" i="3"/>
  <c r="E695" i="3" s="1"/>
  <c r="B696" i="3"/>
  <c r="E696" i="3" s="1"/>
  <c r="B697" i="3"/>
  <c r="E697" i="3" s="1"/>
  <c r="B698" i="3"/>
  <c r="E698" i="3" s="1"/>
  <c r="B699" i="3"/>
  <c r="E699" i="3" s="1"/>
  <c r="B700" i="3"/>
  <c r="E700" i="3" s="1"/>
  <c r="B701" i="3"/>
  <c r="E701" i="3" s="1"/>
  <c r="B702" i="3"/>
  <c r="E702" i="3" s="1"/>
  <c r="B703" i="3"/>
  <c r="E703" i="3" s="1"/>
  <c r="B704" i="3"/>
  <c r="E704" i="3" s="1"/>
  <c r="B705" i="3"/>
  <c r="E705" i="3" s="1"/>
  <c r="B706" i="3"/>
  <c r="E706" i="3" s="1"/>
  <c r="B707" i="3"/>
  <c r="E707" i="3" s="1"/>
  <c r="B708" i="3"/>
  <c r="E708" i="3" s="1"/>
  <c r="B709" i="3"/>
  <c r="E709" i="3" s="1"/>
  <c r="B710" i="3"/>
  <c r="E710" i="3" s="1"/>
  <c r="B711" i="3"/>
  <c r="E711" i="3" s="1"/>
  <c r="B712" i="3"/>
  <c r="E712" i="3" s="1"/>
  <c r="B713" i="3"/>
  <c r="E713" i="3" s="1"/>
  <c r="B714" i="3"/>
  <c r="E714" i="3" s="1"/>
  <c r="B715" i="3"/>
  <c r="E715" i="3" s="1"/>
  <c r="B716" i="3"/>
  <c r="E716" i="3" s="1"/>
  <c r="B717" i="3"/>
  <c r="E717" i="3" s="1"/>
  <c r="B718" i="3"/>
  <c r="E718" i="3" s="1"/>
  <c r="B719" i="3"/>
  <c r="E719" i="3" s="1"/>
  <c r="B720" i="3"/>
  <c r="E720" i="3" s="1"/>
  <c r="B721" i="3"/>
  <c r="E721" i="3" s="1"/>
  <c r="B722" i="3"/>
  <c r="E722" i="3" s="1"/>
  <c r="B723" i="3"/>
  <c r="E723" i="3" s="1"/>
  <c r="B724" i="3"/>
  <c r="E724" i="3" s="1"/>
  <c r="B725" i="3"/>
  <c r="E725" i="3" s="1"/>
  <c r="B726" i="3"/>
  <c r="E726" i="3" s="1"/>
  <c r="B727" i="3"/>
  <c r="E727" i="3" s="1"/>
  <c r="B728" i="3"/>
  <c r="E728" i="3" s="1"/>
  <c r="B729" i="3"/>
  <c r="E729" i="3" s="1"/>
  <c r="B730" i="3"/>
  <c r="E730" i="3" s="1"/>
  <c r="B731" i="3"/>
  <c r="E731" i="3" s="1"/>
  <c r="B732" i="3"/>
  <c r="E732" i="3" s="1"/>
  <c r="B733" i="3"/>
  <c r="E733" i="3" s="1"/>
  <c r="B734" i="3"/>
  <c r="E734" i="3" s="1"/>
  <c r="B735" i="3"/>
  <c r="E735" i="3" s="1"/>
  <c r="B736" i="3"/>
  <c r="E736" i="3" s="1"/>
  <c r="B737" i="3"/>
  <c r="E737" i="3" s="1"/>
  <c r="B738" i="3"/>
  <c r="E738" i="3" s="1"/>
  <c r="B739" i="3"/>
  <c r="E739" i="3" s="1"/>
  <c r="B740" i="3"/>
  <c r="E740" i="3" s="1"/>
  <c r="B741" i="3"/>
  <c r="E741" i="3" s="1"/>
  <c r="B742" i="3"/>
  <c r="E742" i="3" s="1"/>
  <c r="B743" i="3"/>
  <c r="E743" i="3" s="1"/>
  <c r="B744" i="3"/>
  <c r="E744" i="3" s="1"/>
  <c r="B745" i="3"/>
  <c r="E745" i="3" s="1"/>
  <c r="B746" i="3"/>
  <c r="E746" i="3" s="1"/>
  <c r="B747" i="3"/>
  <c r="E747" i="3" s="1"/>
  <c r="B748" i="3"/>
  <c r="E748" i="3" s="1"/>
  <c r="B749" i="3"/>
  <c r="E749" i="3" s="1"/>
  <c r="B750" i="3"/>
  <c r="E750" i="3" s="1"/>
  <c r="B751" i="3"/>
  <c r="E751" i="3" s="1"/>
  <c r="B752" i="3"/>
  <c r="E752" i="3" s="1"/>
  <c r="B753" i="3"/>
  <c r="E753" i="3" s="1"/>
  <c r="B754" i="3"/>
  <c r="E754" i="3" s="1"/>
  <c r="B755" i="3"/>
  <c r="E755" i="3" s="1"/>
  <c r="B756" i="3"/>
  <c r="E756" i="3" s="1"/>
  <c r="B757" i="3"/>
  <c r="E757" i="3" s="1"/>
  <c r="B758" i="3"/>
  <c r="E758" i="3" s="1"/>
  <c r="B759" i="3"/>
  <c r="E759" i="3" s="1"/>
  <c r="B760" i="3"/>
  <c r="E760" i="3" s="1"/>
  <c r="B761" i="3"/>
  <c r="E761" i="3" s="1"/>
  <c r="B762" i="3"/>
  <c r="E762" i="3" s="1"/>
  <c r="B763" i="3"/>
  <c r="E763" i="3" s="1"/>
  <c r="B764" i="3"/>
  <c r="E764" i="3" s="1"/>
  <c r="B765" i="3"/>
  <c r="E765" i="3" s="1"/>
  <c r="B766" i="3"/>
  <c r="E766" i="3" s="1"/>
  <c r="B767" i="3"/>
  <c r="E767" i="3" s="1"/>
  <c r="B768" i="3"/>
  <c r="E768" i="3" s="1"/>
  <c r="B769" i="3"/>
  <c r="E769" i="3" s="1"/>
  <c r="B770" i="3"/>
  <c r="E770" i="3" s="1"/>
  <c r="B771" i="3"/>
  <c r="E771" i="3" s="1"/>
  <c r="B772" i="3"/>
  <c r="E772" i="3" s="1"/>
  <c r="B773" i="3"/>
  <c r="E773" i="3" s="1"/>
  <c r="B774" i="3"/>
  <c r="E774" i="3" s="1"/>
  <c r="B775" i="3"/>
  <c r="E775" i="3" s="1"/>
  <c r="B776" i="3"/>
  <c r="E776" i="3" s="1"/>
  <c r="B777" i="3"/>
  <c r="E777" i="3" s="1"/>
  <c r="B778" i="3"/>
  <c r="E778" i="3" s="1"/>
  <c r="B779" i="3"/>
  <c r="E779" i="3" s="1"/>
  <c r="B780" i="3"/>
  <c r="E780" i="3" s="1"/>
  <c r="B781" i="3"/>
  <c r="E781" i="3" s="1"/>
  <c r="B782" i="3"/>
  <c r="E782" i="3" s="1"/>
  <c r="B783" i="3"/>
  <c r="E783" i="3" s="1"/>
  <c r="B784" i="3"/>
  <c r="E784" i="3" s="1"/>
  <c r="B785" i="3"/>
  <c r="E785" i="3" s="1"/>
  <c r="B786" i="3"/>
  <c r="E786" i="3" s="1"/>
  <c r="B787" i="3"/>
  <c r="E787" i="3" s="1"/>
  <c r="B788" i="3"/>
  <c r="E788" i="3" s="1"/>
  <c r="B789" i="3"/>
  <c r="E789" i="3" s="1"/>
  <c r="B790" i="3"/>
  <c r="E790" i="3" s="1"/>
  <c r="B791" i="3"/>
  <c r="E791" i="3" s="1"/>
  <c r="B792" i="3"/>
  <c r="E792" i="3" s="1"/>
  <c r="B793" i="3"/>
  <c r="E793" i="3" s="1"/>
  <c r="B794" i="3"/>
  <c r="E794" i="3" s="1"/>
  <c r="B795" i="3"/>
  <c r="E795" i="3" s="1"/>
  <c r="B796" i="3"/>
  <c r="E796" i="3" s="1"/>
  <c r="B797" i="3"/>
  <c r="E797" i="3" s="1"/>
  <c r="B798" i="3"/>
  <c r="E798" i="3" s="1"/>
  <c r="B799" i="3"/>
  <c r="E799" i="3" s="1"/>
  <c r="B800" i="3"/>
  <c r="E800" i="3" s="1"/>
  <c r="B801" i="3"/>
  <c r="E801" i="3" s="1"/>
  <c r="B802" i="3"/>
  <c r="E802" i="3" s="1"/>
  <c r="B803" i="3"/>
  <c r="E803" i="3" s="1"/>
  <c r="B804" i="3"/>
  <c r="E804" i="3" s="1"/>
  <c r="B805" i="3"/>
  <c r="E805" i="3" s="1"/>
  <c r="B806" i="3"/>
  <c r="E806" i="3" s="1"/>
  <c r="B807" i="3"/>
  <c r="E807" i="3" s="1"/>
  <c r="B808" i="3"/>
  <c r="E808" i="3" s="1"/>
  <c r="B809" i="3"/>
  <c r="E809" i="3" s="1"/>
  <c r="B810" i="3"/>
  <c r="E810" i="3" s="1"/>
  <c r="B811" i="3"/>
  <c r="E811" i="3" s="1"/>
  <c r="B812" i="3"/>
  <c r="E812" i="3" s="1"/>
  <c r="B813" i="3"/>
  <c r="E813" i="3" s="1"/>
  <c r="B814" i="3"/>
  <c r="E814" i="3" s="1"/>
  <c r="B815" i="3"/>
  <c r="E815" i="3" s="1"/>
  <c r="B816" i="3"/>
  <c r="E816" i="3" s="1"/>
  <c r="B817" i="3"/>
  <c r="E817" i="3" s="1"/>
  <c r="B818" i="3"/>
  <c r="E818" i="3" s="1"/>
  <c r="B819" i="3"/>
  <c r="E819" i="3" s="1"/>
  <c r="B820" i="3"/>
  <c r="E820" i="3" s="1"/>
  <c r="B821" i="3"/>
  <c r="E821" i="3" s="1"/>
  <c r="B822" i="3"/>
  <c r="E822" i="3" s="1"/>
  <c r="B823" i="3"/>
  <c r="E823" i="3" s="1"/>
  <c r="B824" i="3"/>
  <c r="E824" i="3" s="1"/>
  <c r="B825" i="3"/>
  <c r="E825" i="3" s="1"/>
  <c r="B826" i="3"/>
  <c r="E826" i="3" s="1"/>
  <c r="B827" i="3"/>
  <c r="E827" i="3" s="1"/>
  <c r="B828" i="3"/>
  <c r="E828" i="3" s="1"/>
  <c r="B829" i="3"/>
  <c r="E829" i="3" s="1"/>
  <c r="B830" i="3"/>
  <c r="E830" i="3" s="1"/>
  <c r="B831" i="3"/>
  <c r="E831" i="3" s="1"/>
  <c r="B832" i="3"/>
  <c r="E832" i="3" s="1"/>
  <c r="B833" i="3"/>
  <c r="E833" i="3" s="1"/>
  <c r="B834" i="3"/>
  <c r="E834" i="3" s="1"/>
  <c r="B835" i="3"/>
  <c r="E835" i="3" s="1"/>
  <c r="B836" i="3"/>
  <c r="E836" i="3" s="1"/>
  <c r="B837" i="3"/>
  <c r="E837" i="3" s="1"/>
  <c r="B838" i="3"/>
  <c r="E838" i="3" s="1"/>
  <c r="B839" i="3"/>
  <c r="E839" i="3" s="1"/>
  <c r="B840" i="3"/>
  <c r="E840" i="3" s="1"/>
  <c r="B841" i="3"/>
  <c r="E841" i="3" s="1"/>
  <c r="B842" i="3"/>
  <c r="E842" i="3" s="1"/>
  <c r="B843" i="3"/>
  <c r="E843" i="3" s="1"/>
  <c r="B844" i="3"/>
  <c r="E844" i="3" s="1"/>
  <c r="B845" i="3"/>
  <c r="E845" i="3" s="1"/>
  <c r="B846" i="3"/>
  <c r="E846" i="3" s="1"/>
  <c r="B847" i="3"/>
  <c r="E847" i="3" s="1"/>
  <c r="B848" i="3"/>
  <c r="E848" i="3" s="1"/>
  <c r="B849" i="3"/>
  <c r="E849" i="3" s="1"/>
  <c r="B850" i="3"/>
  <c r="E850" i="3" s="1"/>
  <c r="B851" i="3"/>
  <c r="E851" i="3" s="1"/>
  <c r="B852" i="3"/>
  <c r="E852" i="3" s="1"/>
  <c r="B853" i="3"/>
  <c r="E853" i="3" s="1"/>
  <c r="B854" i="3"/>
  <c r="E854" i="3" s="1"/>
  <c r="B855" i="3"/>
  <c r="E855" i="3" s="1"/>
  <c r="B856" i="3"/>
  <c r="E856" i="3" s="1"/>
  <c r="B857" i="3"/>
  <c r="E857" i="3" s="1"/>
  <c r="B858" i="3"/>
  <c r="E858" i="3" s="1"/>
  <c r="B859" i="3"/>
  <c r="E859" i="3" s="1"/>
  <c r="B860" i="3"/>
  <c r="E860" i="3" s="1"/>
  <c r="B861" i="3"/>
  <c r="E861" i="3" s="1"/>
  <c r="B862" i="3"/>
  <c r="E862" i="3" s="1"/>
  <c r="B863" i="3"/>
  <c r="E863" i="3" s="1"/>
  <c r="B864" i="3"/>
  <c r="E864" i="3" s="1"/>
  <c r="B865" i="3"/>
  <c r="E865" i="3" s="1"/>
  <c r="B866" i="3"/>
  <c r="E866" i="3" s="1"/>
  <c r="B867" i="3"/>
  <c r="E867" i="3" s="1"/>
  <c r="B868" i="3"/>
  <c r="E868" i="3" s="1"/>
  <c r="B869" i="3"/>
  <c r="E869" i="3" s="1"/>
  <c r="B870" i="3"/>
  <c r="E870" i="3" s="1"/>
  <c r="B871" i="3"/>
  <c r="E871" i="3" s="1"/>
  <c r="B872" i="3"/>
  <c r="E872" i="3" s="1"/>
  <c r="B873" i="3"/>
  <c r="E873" i="3" s="1"/>
  <c r="B874" i="3"/>
  <c r="E874" i="3" s="1"/>
  <c r="B875" i="3"/>
  <c r="E875" i="3" s="1"/>
  <c r="B876" i="3"/>
  <c r="E876" i="3" s="1"/>
  <c r="B877" i="3"/>
  <c r="E877" i="3" s="1"/>
  <c r="B878" i="3"/>
  <c r="E878" i="3" s="1"/>
  <c r="B879" i="3"/>
  <c r="E879" i="3" s="1"/>
  <c r="B880" i="3"/>
  <c r="E880" i="3" s="1"/>
  <c r="B881" i="3"/>
  <c r="E881" i="3" s="1"/>
  <c r="B882" i="3"/>
  <c r="E882" i="3" s="1"/>
  <c r="B883" i="3"/>
  <c r="E883" i="3" s="1"/>
  <c r="B884" i="3"/>
  <c r="E884" i="3" s="1"/>
  <c r="B885" i="3"/>
  <c r="E885" i="3" s="1"/>
  <c r="B886" i="3"/>
  <c r="E886" i="3" s="1"/>
  <c r="B887" i="3"/>
  <c r="E887" i="3" s="1"/>
  <c r="B888" i="3"/>
  <c r="E888" i="3" s="1"/>
  <c r="B889" i="3"/>
  <c r="E889" i="3" s="1"/>
  <c r="B890" i="3"/>
  <c r="E890" i="3" s="1"/>
  <c r="B891" i="3"/>
  <c r="E891" i="3" s="1"/>
  <c r="B892" i="3"/>
  <c r="E892" i="3" s="1"/>
  <c r="B893" i="3"/>
  <c r="E893" i="3" s="1"/>
  <c r="B894" i="3"/>
  <c r="E894" i="3" s="1"/>
  <c r="B895" i="3"/>
  <c r="E895" i="3" s="1"/>
  <c r="B896" i="3"/>
  <c r="E896" i="3" s="1"/>
  <c r="B897" i="3"/>
  <c r="E897" i="3" s="1"/>
  <c r="B898" i="3"/>
  <c r="E898" i="3" s="1"/>
  <c r="B899" i="3"/>
  <c r="E899" i="3" s="1"/>
  <c r="B900" i="3"/>
  <c r="E900" i="3" s="1"/>
  <c r="B901" i="3"/>
  <c r="E901" i="3" s="1"/>
  <c r="B902" i="3"/>
  <c r="E902" i="3" s="1"/>
  <c r="B903" i="3"/>
  <c r="E903" i="3" s="1"/>
  <c r="B904" i="3"/>
  <c r="E904" i="3" s="1"/>
  <c r="B905" i="3"/>
  <c r="E905" i="3" s="1"/>
  <c r="B906" i="3"/>
  <c r="E906" i="3" s="1"/>
  <c r="B907" i="3"/>
  <c r="E907" i="3" s="1"/>
  <c r="B908" i="3"/>
  <c r="E908" i="3" s="1"/>
  <c r="B909" i="3"/>
  <c r="E909" i="3" s="1"/>
  <c r="B910" i="3"/>
  <c r="E910" i="3" s="1"/>
  <c r="B911" i="3"/>
  <c r="E911" i="3" s="1"/>
  <c r="B912" i="3"/>
  <c r="E912" i="3" s="1"/>
  <c r="B913" i="3"/>
  <c r="E913" i="3" s="1"/>
  <c r="B914" i="3"/>
  <c r="B915" i="3"/>
  <c r="E915" i="3" s="1"/>
  <c r="B916" i="3"/>
  <c r="E916" i="3" s="1"/>
  <c r="B917" i="3"/>
  <c r="E917" i="3" s="1"/>
  <c r="B918" i="3"/>
  <c r="E918" i="3" s="1"/>
  <c r="B919" i="3"/>
  <c r="E919" i="3" s="1"/>
  <c r="B920" i="3"/>
  <c r="E920" i="3" s="1"/>
  <c r="B921" i="3"/>
  <c r="E921" i="3" s="1"/>
  <c r="B922" i="3"/>
  <c r="E922" i="3" s="1"/>
  <c r="B923" i="3"/>
  <c r="E923" i="3" s="1"/>
  <c r="B924" i="3"/>
  <c r="E924" i="3" s="1"/>
  <c r="B925" i="3"/>
  <c r="E925" i="3" s="1"/>
  <c r="B926" i="3"/>
  <c r="E926" i="3" s="1"/>
  <c r="B927" i="3"/>
  <c r="E927" i="3" s="1"/>
  <c r="B928" i="3"/>
  <c r="E928" i="3" s="1"/>
  <c r="B929" i="3"/>
  <c r="E929" i="3" s="1"/>
  <c r="B930" i="3"/>
  <c r="E930" i="3" s="1"/>
  <c r="B931" i="3"/>
  <c r="E931" i="3" s="1"/>
  <c r="B932" i="3"/>
  <c r="E932" i="3" s="1"/>
  <c r="B933" i="3"/>
  <c r="E933" i="3" s="1"/>
  <c r="B934" i="3"/>
  <c r="E934" i="3" s="1"/>
  <c r="B935" i="3"/>
  <c r="E935" i="3" s="1"/>
  <c r="B936" i="3"/>
  <c r="E936" i="3" s="1"/>
  <c r="B937" i="3"/>
  <c r="E937" i="3" s="1"/>
  <c r="B938" i="3"/>
  <c r="E938" i="3" s="1"/>
  <c r="B939" i="3"/>
  <c r="E939" i="3" s="1"/>
  <c r="B940" i="3"/>
  <c r="E940" i="3" s="1"/>
  <c r="B941" i="3"/>
  <c r="E941" i="3" s="1"/>
  <c r="B942" i="3"/>
  <c r="E942" i="3" s="1"/>
  <c r="B943" i="3"/>
  <c r="E943" i="3" s="1"/>
  <c r="B944" i="3"/>
  <c r="E944" i="3" s="1"/>
  <c r="B945" i="3"/>
  <c r="E945" i="3" s="1"/>
  <c r="B946" i="3"/>
  <c r="E946" i="3" s="1"/>
  <c r="B947" i="3"/>
  <c r="E947" i="3" s="1"/>
  <c r="B948" i="3"/>
  <c r="E948" i="3" s="1"/>
  <c r="B949" i="3"/>
  <c r="E949" i="3" s="1"/>
  <c r="B950" i="3"/>
  <c r="E950" i="3" s="1"/>
  <c r="B951" i="3"/>
  <c r="E951" i="3" s="1"/>
  <c r="B952" i="3"/>
  <c r="E952" i="3" s="1"/>
  <c r="B953" i="3"/>
  <c r="E953" i="3" s="1"/>
  <c r="B954" i="3"/>
  <c r="E954" i="3" s="1"/>
  <c r="B955" i="3"/>
  <c r="E955" i="3" s="1"/>
  <c r="B956" i="3"/>
  <c r="E956" i="3" s="1"/>
  <c r="B957" i="3"/>
  <c r="E957" i="3" s="1"/>
  <c r="B958" i="3"/>
  <c r="E958" i="3" s="1"/>
  <c r="B959" i="3"/>
  <c r="E959" i="3" s="1"/>
  <c r="B960" i="3"/>
  <c r="E960" i="3" s="1"/>
  <c r="B961" i="3"/>
  <c r="E961" i="3" s="1"/>
  <c r="B962" i="3"/>
  <c r="E962" i="3" s="1"/>
  <c r="B963" i="3"/>
  <c r="E963" i="3" s="1"/>
  <c r="B964" i="3"/>
  <c r="E964" i="3" s="1"/>
  <c r="B965" i="3"/>
  <c r="E965" i="3" s="1"/>
  <c r="B966" i="3"/>
  <c r="E966" i="3" s="1"/>
  <c r="B967" i="3"/>
  <c r="E967" i="3" s="1"/>
  <c r="B968" i="3"/>
  <c r="E968" i="3" s="1"/>
  <c r="B969" i="3"/>
  <c r="E969" i="3" s="1"/>
  <c r="B970" i="3"/>
  <c r="E970" i="3" s="1"/>
  <c r="B971" i="3"/>
  <c r="E971" i="3" s="1"/>
  <c r="B972" i="3"/>
  <c r="E972" i="3" s="1"/>
  <c r="B973" i="3"/>
  <c r="E973" i="3" s="1"/>
  <c r="B974" i="3"/>
  <c r="E974" i="3" s="1"/>
  <c r="B975" i="3"/>
  <c r="E975" i="3" s="1"/>
  <c r="B976" i="3"/>
  <c r="E976" i="3" s="1"/>
  <c r="B977" i="3"/>
  <c r="E977" i="3" s="1"/>
  <c r="B978" i="3"/>
  <c r="E978" i="3" s="1"/>
  <c r="B979" i="3"/>
  <c r="E979" i="3" s="1"/>
  <c r="B980" i="3"/>
  <c r="E980" i="3" s="1"/>
  <c r="B981" i="3"/>
  <c r="E981" i="3" s="1"/>
  <c r="B982" i="3"/>
  <c r="E982" i="3" s="1"/>
  <c r="B983" i="3"/>
  <c r="E983" i="3" s="1"/>
  <c r="B984" i="3"/>
  <c r="E984" i="3" s="1"/>
  <c r="B985" i="3"/>
  <c r="E985" i="3" s="1"/>
  <c r="B986" i="3"/>
  <c r="E986" i="3" s="1"/>
  <c r="B987" i="3"/>
  <c r="E987" i="3" s="1"/>
  <c r="B988" i="3"/>
  <c r="E988" i="3" s="1"/>
  <c r="B989" i="3"/>
  <c r="E989" i="3" s="1"/>
  <c r="B990" i="3"/>
  <c r="E990" i="3" s="1"/>
  <c r="B991" i="3"/>
  <c r="E991" i="3" s="1"/>
  <c r="B992" i="3"/>
  <c r="E992" i="3" s="1"/>
  <c r="B993" i="3"/>
  <c r="E993" i="3" s="1"/>
  <c r="B994" i="3"/>
  <c r="E994" i="3" s="1"/>
  <c r="B995" i="3"/>
  <c r="E995" i="3" s="1"/>
  <c r="B996" i="3"/>
  <c r="E996" i="3" s="1"/>
  <c r="B997" i="3"/>
  <c r="E997" i="3" s="1"/>
  <c r="B998" i="3"/>
  <c r="E998" i="3" s="1"/>
  <c r="B999" i="3"/>
  <c r="E999" i="3" s="1"/>
  <c r="B1000" i="3"/>
  <c r="E1000" i="3" s="1"/>
  <c r="B1001" i="3"/>
  <c r="E1001" i="3" s="1"/>
  <c r="B3" i="3"/>
  <c r="E3" i="3" s="1"/>
  <c r="B4" i="3"/>
  <c r="E4" i="3" s="1"/>
  <c r="B5" i="3"/>
  <c r="E5" i="3" s="1"/>
  <c r="B6" i="3"/>
  <c r="E6" i="3" s="1"/>
  <c r="B7" i="3"/>
  <c r="E7" i="3" s="1"/>
  <c r="B8" i="3"/>
  <c r="E8" i="3" s="1"/>
  <c r="B9" i="3"/>
  <c r="E9" i="3" s="1"/>
  <c r="B10" i="3"/>
  <c r="E10" i="3" s="1"/>
  <c r="B11" i="3"/>
  <c r="E11" i="3" s="1"/>
  <c r="B12" i="3"/>
  <c r="E12" i="3" s="1"/>
  <c r="B13" i="3"/>
  <c r="E13" i="3" s="1"/>
  <c r="B14" i="3"/>
  <c r="E14" i="3" s="1"/>
  <c r="B15" i="3"/>
  <c r="E15" i="3" s="1"/>
  <c r="B16" i="3"/>
  <c r="E16" i="3" s="1"/>
  <c r="B17" i="3"/>
  <c r="E17" i="3" s="1"/>
  <c r="B18" i="3"/>
  <c r="E18" i="3" s="1"/>
  <c r="B19" i="3"/>
  <c r="E19" i="3" s="1"/>
  <c r="B20" i="3"/>
  <c r="E20" i="3" s="1"/>
  <c r="B21" i="3"/>
  <c r="E21" i="3" s="1"/>
  <c r="B22" i="3"/>
  <c r="E22" i="3" s="1"/>
  <c r="B23" i="3"/>
  <c r="E23" i="3" s="1"/>
  <c r="B24" i="3"/>
  <c r="E24" i="3" s="1"/>
  <c r="B25" i="3"/>
  <c r="E25" i="3" s="1"/>
  <c r="B26" i="3"/>
  <c r="E26" i="3" s="1"/>
  <c r="B27" i="3"/>
  <c r="E27" i="3" s="1"/>
  <c r="B28" i="3"/>
  <c r="E28" i="3" s="1"/>
  <c r="B29" i="3"/>
  <c r="E29" i="3" s="1"/>
  <c r="B30" i="3"/>
  <c r="E30" i="3" s="1"/>
  <c r="B31" i="3"/>
  <c r="E31" i="3" s="1"/>
  <c r="B32" i="3"/>
  <c r="E32" i="3" s="1"/>
  <c r="B33" i="3"/>
  <c r="E33" i="3" s="1"/>
  <c r="B2" i="3"/>
  <c r="E2" i="3" s="1"/>
  <c r="G2" i="3"/>
  <c r="G3" i="3"/>
  <c r="G4" i="3"/>
  <c r="G5" i="3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G83" i="3"/>
  <c r="G84" i="3"/>
  <c r="G85" i="3"/>
  <c r="G86" i="3"/>
  <c r="G87" i="3"/>
  <c r="G88" i="3"/>
  <c r="G89" i="3"/>
  <c r="G90" i="3"/>
  <c r="G91" i="3"/>
  <c r="G92" i="3"/>
  <c r="G93" i="3"/>
  <c r="G94" i="3"/>
  <c r="G95" i="3"/>
  <c r="G96" i="3"/>
  <c r="G97" i="3"/>
  <c r="G98" i="3"/>
  <c r="G99" i="3"/>
  <c r="G100" i="3"/>
  <c r="G101" i="3"/>
  <c r="G102" i="3"/>
  <c r="G103" i="3"/>
  <c r="G104" i="3"/>
  <c r="G105" i="3"/>
  <c r="G106" i="3"/>
  <c r="G107" i="3"/>
  <c r="G108" i="3"/>
  <c r="G109" i="3"/>
  <c r="G110" i="3"/>
  <c r="G111" i="3"/>
  <c r="G112" i="3"/>
  <c r="G113" i="3"/>
  <c r="G114" i="3"/>
  <c r="G115" i="3"/>
  <c r="G116" i="3"/>
  <c r="G117" i="3"/>
  <c r="G118" i="3"/>
  <c r="G119" i="3"/>
  <c r="G120" i="3"/>
  <c r="G121" i="3"/>
  <c r="G122" i="3"/>
  <c r="G123" i="3"/>
  <c r="G124" i="3"/>
  <c r="G125" i="3"/>
  <c r="G126" i="3"/>
  <c r="G127" i="3"/>
  <c r="G128" i="3"/>
  <c r="G129" i="3"/>
  <c r="G130" i="3"/>
  <c r="G131" i="3"/>
  <c r="G132" i="3"/>
  <c r="G133" i="3"/>
  <c r="G134" i="3"/>
  <c r="G135" i="3"/>
  <c r="G136" i="3"/>
  <c r="G137" i="3"/>
  <c r="G138" i="3"/>
  <c r="G139" i="3"/>
  <c r="G140" i="3"/>
  <c r="G141" i="3"/>
  <c r="G142" i="3"/>
  <c r="G143" i="3"/>
  <c r="G144" i="3"/>
  <c r="G145" i="3"/>
  <c r="G146" i="3"/>
  <c r="G147" i="3"/>
  <c r="G148" i="3"/>
  <c r="G149" i="3"/>
  <c r="G150" i="3"/>
  <c r="G151" i="3"/>
  <c r="G152" i="3"/>
  <c r="G153" i="3"/>
  <c r="G154" i="3"/>
  <c r="G155" i="3"/>
  <c r="G156" i="3"/>
  <c r="G157" i="3"/>
  <c r="G158" i="3"/>
  <c r="G159" i="3"/>
  <c r="G160" i="3"/>
  <c r="G161" i="3"/>
  <c r="G162" i="3"/>
  <c r="G163" i="3"/>
  <c r="G164" i="3"/>
  <c r="G165" i="3"/>
  <c r="G166" i="3"/>
  <c r="G167" i="3"/>
  <c r="G168" i="3"/>
  <c r="G169" i="3"/>
  <c r="G170" i="3"/>
  <c r="G171" i="3"/>
  <c r="G172" i="3"/>
  <c r="G173" i="3"/>
  <c r="G174" i="3"/>
  <c r="G175" i="3"/>
  <c r="G176" i="3"/>
  <c r="G177" i="3"/>
  <c r="G178" i="3"/>
  <c r="G179" i="3"/>
  <c r="G180" i="3"/>
  <c r="G181" i="3"/>
  <c r="G182" i="3"/>
  <c r="G183" i="3"/>
  <c r="G184" i="3"/>
  <c r="G185" i="3"/>
  <c r="G186" i="3"/>
  <c r="G187" i="3"/>
  <c r="G188" i="3"/>
  <c r="G189" i="3"/>
  <c r="G190" i="3"/>
  <c r="G191" i="3"/>
  <c r="G192" i="3"/>
  <c r="G193" i="3"/>
  <c r="G194" i="3"/>
  <c r="G195" i="3"/>
  <c r="G196" i="3"/>
  <c r="G197" i="3"/>
  <c r="G198" i="3"/>
  <c r="G199" i="3"/>
  <c r="G200" i="3"/>
  <c r="G201" i="3"/>
  <c r="G202" i="3"/>
  <c r="G203" i="3"/>
  <c r="G204" i="3"/>
  <c r="G205" i="3"/>
  <c r="G206" i="3"/>
  <c r="G207" i="3"/>
  <c r="G208" i="3"/>
  <c r="G209" i="3"/>
  <c r="G210" i="3"/>
  <c r="G211" i="3"/>
  <c r="G212" i="3"/>
  <c r="G213" i="3"/>
  <c r="G214" i="3"/>
  <c r="G215" i="3"/>
  <c r="G216" i="3"/>
  <c r="G217" i="3"/>
  <c r="G218" i="3"/>
  <c r="G219" i="3"/>
  <c r="G220" i="3"/>
  <c r="G221" i="3"/>
  <c r="G222" i="3"/>
  <c r="G223" i="3"/>
  <c r="G224" i="3"/>
  <c r="G225" i="3"/>
  <c r="G226" i="3"/>
  <c r="G227" i="3"/>
  <c r="G228" i="3"/>
  <c r="G229" i="3"/>
  <c r="G230" i="3"/>
  <c r="G231" i="3"/>
  <c r="G232" i="3"/>
  <c r="G233" i="3"/>
  <c r="G234" i="3"/>
  <c r="G235" i="3"/>
  <c r="G236" i="3"/>
  <c r="G237" i="3"/>
  <c r="G238" i="3"/>
  <c r="G239" i="3"/>
  <c r="G240" i="3"/>
  <c r="G241" i="3"/>
  <c r="G242" i="3"/>
  <c r="G243" i="3"/>
  <c r="G244" i="3"/>
  <c r="G245" i="3"/>
  <c r="G246" i="3"/>
  <c r="G247" i="3"/>
  <c r="G248" i="3"/>
  <c r="G249" i="3"/>
  <c r="G250" i="3"/>
  <c r="G251" i="3"/>
  <c r="G252" i="3"/>
  <c r="G253" i="3"/>
  <c r="G254" i="3"/>
  <c r="G255" i="3"/>
  <c r="G256" i="3"/>
  <c r="G257" i="3"/>
  <c r="G258" i="3"/>
  <c r="G259" i="3"/>
  <c r="G260" i="3"/>
  <c r="G261" i="3"/>
  <c r="G262" i="3"/>
  <c r="G263" i="3"/>
  <c r="G264" i="3"/>
  <c r="G265" i="3"/>
  <c r="G266" i="3"/>
  <c r="G267" i="3"/>
  <c r="G268" i="3"/>
  <c r="G269" i="3"/>
  <c r="G270" i="3"/>
  <c r="G271" i="3"/>
  <c r="G272" i="3"/>
  <c r="G273" i="3"/>
  <c r="G274" i="3"/>
  <c r="G275" i="3"/>
  <c r="G276" i="3"/>
  <c r="G277" i="3"/>
  <c r="G278" i="3"/>
  <c r="G279" i="3"/>
  <c r="G280" i="3"/>
  <c r="G281" i="3"/>
  <c r="G282" i="3"/>
  <c r="G283" i="3"/>
  <c r="G284" i="3"/>
  <c r="G285" i="3"/>
  <c r="G286" i="3"/>
  <c r="G287" i="3"/>
  <c r="G288" i="3"/>
  <c r="G289" i="3"/>
  <c r="G290" i="3"/>
  <c r="G291" i="3"/>
  <c r="G292" i="3"/>
  <c r="G293" i="3"/>
  <c r="G294" i="3"/>
  <c r="G295" i="3"/>
  <c r="G296" i="3"/>
  <c r="G297" i="3"/>
  <c r="G298" i="3"/>
  <c r="G299" i="3"/>
  <c r="G300" i="3"/>
  <c r="G301" i="3"/>
  <c r="G302" i="3"/>
  <c r="G303" i="3"/>
  <c r="G304" i="3"/>
  <c r="G305" i="3"/>
  <c r="G306" i="3"/>
  <c r="G307" i="3"/>
  <c r="G308" i="3"/>
  <c r="G309" i="3"/>
  <c r="G310" i="3"/>
  <c r="G311" i="3"/>
  <c r="G312" i="3"/>
  <c r="G313" i="3"/>
  <c r="G314" i="3"/>
  <c r="G315" i="3"/>
  <c r="G316" i="3"/>
  <c r="G317" i="3"/>
  <c r="G318" i="3"/>
  <c r="G319" i="3"/>
  <c r="G320" i="3"/>
  <c r="G321" i="3"/>
  <c r="G322" i="3"/>
  <c r="G323" i="3"/>
  <c r="G324" i="3"/>
  <c r="G325" i="3"/>
  <c r="G326" i="3"/>
  <c r="G327" i="3"/>
  <c r="G328" i="3"/>
  <c r="G329" i="3"/>
  <c r="G330" i="3"/>
  <c r="G331" i="3"/>
  <c r="G332" i="3"/>
  <c r="G333" i="3"/>
  <c r="G334" i="3"/>
  <c r="G335" i="3"/>
  <c r="G336" i="3"/>
  <c r="G337" i="3"/>
  <c r="G338" i="3"/>
  <c r="G339" i="3"/>
  <c r="G340" i="3"/>
  <c r="G341" i="3"/>
  <c r="G342" i="3"/>
  <c r="G343" i="3"/>
  <c r="G344" i="3"/>
  <c r="G345" i="3"/>
  <c r="G346" i="3"/>
  <c r="G347" i="3"/>
  <c r="G348" i="3"/>
  <c r="G349" i="3"/>
  <c r="G350" i="3"/>
  <c r="G351" i="3"/>
  <c r="G352" i="3"/>
  <c r="G353" i="3"/>
  <c r="G354" i="3"/>
  <c r="G355" i="3"/>
  <c r="G356" i="3"/>
  <c r="G357" i="3"/>
  <c r="G358" i="3"/>
  <c r="G359" i="3"/>
  <c r="G360" i="3"/>
  <c r="G361" i="3"/>
  <c r="G362" i="3"/>
  <c r="G363" i="3"/>
  <c r="G364" i="3"/>
  <c r="G365" i="3"/>
  <c r="G366" i="3"/>
  <c r="G367" i="3"/>
  <c r="G368" i="3"/>
  <c r="G369" i="3"/>
  <c r="G370" i="3"/>
  <c r="G371" i="3"/>
  <c r="G372" i="3"/>
  <c r="G373" i="3"/>
  <c r="G374" i="3"/>
  <c r="G375" i="3"/>
  <c r="G376" i="3"/>
  <c r="G377" i="3"/>
  <c r="G378" i="3"/>
  <c r="G379" i="3"/>
  <c r="G380" i="3"/>
  <c r="G381" i="3"/>
  <c r="G382" i="3"/>
  <c r="G383" i="3"/>
  <c r="G384" i="3"/>
  <c r="G385" i="3"/>
  <c r="G386" i="3"/>
  <c r="G387" i="3"/>
  <c r="G388" i="3"/>
  <c r="G389" i="3"/>
  <c r="G390" i="3"/>
  <c r="G391" i="3"/>
  <c r="G392" i="3"/>
  <c r="G393" i="3"/>
  <c r="G394" i="3"/>
  <c r="G395" i="3"/>
  <c r="G396" i="3"/>
  <c r="G397" i="3"/>
  <c r="G398" i="3"/>
  <c r="G399" i="3"/>
  <c r="G400" i="3"/>
  <c r="G401" i="3"/>
  <c r="G402" i="3"/>
  <c r="G403" i="3"/>
  <c r="G404" i="3"/>
  <c r="G405" i="3"/>
  <c r="G406" i="3"/>
  <c r="G407" i="3"/>
  <c r="G408" i="3"/>
  <c r="G409" i="3"/>
  <c r="G410" i="3"/>
  <c r="G411" i="3"/>
  <c r="G412" i="3"/>
  <c r="G413" i="3"/>
  <c r="G414" i="3"/>
  <c r="G415" i="3"/>
  <c r="G416" i="3"/>
  <c r="G417" i="3"/>
  <c r="G418" i="3"/>
  <c r="G419" i="3"/>
  <c r="G420" i="3"/>
  <c r="G421" i="3"/>
  <c r="G422" i="3"/>
  <c r="G423" i="3"/>
  <c r="G424" i="3"/>
  <c r="G425" i="3"/>
  <c r="G426" i="3"/>
  <c r="G427" i="3"/>
  <c r="G428" i="3"/>
  <c r="G429" i="3"/>
  <c r="G430" i="3"/>
  <c r="G431" i="3"/>
  <c r="G432" i="3"/>
  <c r="G433" i="3"/>
  <c r="G434" i="3"/>
  <c r="G435" i="3"/>
  <c r="G436" i="3"/>
  <c r="G437" i="3"/>
  <c r="G438" i="3"/>
  <c r="G439" i="3"/>
  <c r="G440" i="3"/>
  <c r="G441" i="3"/>
  <c r="G442" i="3"/>
  <c r="G443" i="3"/>
  <c r="G444" i="3"/>
  <c r="G445" i="3"/>
  <c r="G446" i="3"/>
  <c r="G447" i="3"/>
  <c r="G448" i="3"/>
  <c r="G449" i="3"/>
  <c r="G450" i="3"/>
  <c r="G451" i="3"/>
  <c r="G452" i="3"/>
  <c r="G453" i="3"/>
  <c r="G454" i="3"/>
  <c r="G455" i="3"/>
  <c r="G456" i="3"/>
  <c r="G457" i="3"/>
  <c r="G458" i="3"/>
  <c r="G459" i="3"/>
  <c r="G460" i="3"/>
  <c r="G461" i="3"/>
  <c r="G462" i="3"/>
  <c r="G463" i="3"/>
  <c r="G464" i="3"/>
  <c r="G465" i="3"/>
  <c r="G466" i="3"/>
  <c r="G467" i="3"/>
  <c r="G468" i="3"/>
  <c r="G469" i="3"/>
  <c r="G470" i="3"/>
  <c r="G471" i="3"/>
  <c r="G472" i="3"/>
  <c r="G473" i="3"/>
  <c r="G474" i="3"/>
  <c r="G475" i="3"/>
  <c r="G476" i="3"/>
  <c r="G477" i="3"/>
  <c r="G478" i="3"/>
  <c r="G479" i="3"/>
  <c r="G480" i="3"/>
  <c r="G481" i="3"/>
  <c r="G482" i="3"/>
  <c r="G483" i="3"/>
  <c r="G484" i="3"/>
  <c r="G485" i="3"/>
  <c r="G486" i="3"/>
  <c r="G487" i="3"/>
  <c r="G488" i="3"/>
  <c r="G489" i="3"/>
  <c r="G490" i="3"/>
  <c r="G491" i="3"/>
  <c r="G492" i="3"/>
  <c r="G493" i="3"/>
  <c r="G494" i="3"/>
  <c r="G495" i="3"/>
  <c r="G496" i="3"/>
  <c r="G497" i="3"/>
  <c r="G498" i="3"/>
  <c r="G499" i="3"/>
  <c r="G500" i="3"/>
  <c r="G501" i="3"/>
  <c r="G502" i="3"/>
  <c r="G503" i="3"/>
  <c r="G504" i="3"/>
  <c r="G505" i="3"/>
  <c r="G506" i="3"/>
  <c r="G507" i="3"/>
  <c r="G508" i="3"/>
  <c r="G509" i="3"/>
  <c r="G510" i="3"/>
  <c r="G511" i="3"/>
  <c r="G512" i="3"/>
  <c r="G513" i="3"/>
  <c r="G514" i="3"/>
  <c r="G515" i="3"/>
  <c r="G516" i="3"/>
  <c r="G517" i="3"/>
  <c r="G518" i="3"/>
  <c r="G519" i="3"/>
  <c r="G520" i="3"/>
  <c r="G521" i="3"/>
  <c r="G522" i="3"/>
  <c r="G523" i="3"/>
  <c r="G524" i="3"/>
  <c r="G525" i="3"/>
  <c r="G526" i="3"/>
  <c r="G527" i="3"/>
  <c r="G528" i="3"/>
  <c r="G529" i="3"/>
  <c r="G530" i="3"/>
  <c r="G531" i="3"/>
  <c r="G532" i="3"/>
  <c r="G533" i="3"/>
  <c r="G534" i="3"/>
  <c r="G535" i="3"/>
  <c r="G536" i="3"/>
  <c r="G537" i="3"/>
  <c r="G538" i="3"/>
  <c r="G539" i="3"/>
  <c r="G540" i="3"/>
  <c r="G541" i="3"/>
  <c r="G542" i="3"/>
  <c r="G543" i="3"/>
  <c r="G544" i="3"/>
  <c r="G545" i="3"/>
  <c r="G546" i="3"/>
  <c r="G547" i="3"/>
  <c r="G548" i="3"/>
  <c r="G549" i="3"/>
  <c r="G550" i="3"/>
  <c r="G551" i="3"/>
  <c r="G552" i="3"/>
  <c r="G553" i="3"/>
  <c r="G554" i="3"/>
  <c r="G555" i="3"/>
  <c r="G556" i="3"/>
  <c r="G557" i="3"/>
  <c r="G558" i="3"/>
  <c r="G559" i="3"/>
  <c r="G560" i="3"/>
  <c r="G561" i="3"/>
  <c r="G562" i="3"/>
  <c r="G563" i="3"/>
  <c r="G564" i="3"/>
  <c r="G565" i="3"/>
  <c r="G566" i="3"/>
  <c r="G567" i="3"/>
  <c r="G568" i="3"/>
  <c r="G569" i="3"/>
  <c r="G570" i="3"/>
  <c r="G571" i="3"/>
  <c r="G572" i="3"/>
  <c r="G573" i="3"/>
  <c r="G574" i="3"/>
  <c r="G575" i="3"/>
  <c r="G576" i="3"/>
  <c r="G577" i="3"/>
  <c r="G578" i="3"/>
  <c r="G579" i="3"/>
  <c r="G580" i="3"/>
  <c r="G581" i="3"/>
  <c r="G582" i="3"/>
  <c r="G583" i="3"/>
  <c r="G584" i="3"/>
  <c r="G585" i="3"/>
  <c r="G586" i="3"/>
  <c r="G587" i="3"/>
  <c r="G588" i="3"/>
  <c r="G589" i="3"/>
  <c r="G590" i="3"/>
  <c r="G591" i="3"/>
  <c r="G592" i="3"/>
  <c r="G593" i="3"/>
  <c r="G594" i="3"/>
  <c r="G595" i="3"/>
  <c r="G596" i="3"/>
  <c r="G597" i="3"/>
  <c r="G598" i="3"/>
  <c r="G599" i="3"/>
  <c r="G600" i="3"/>
  <c r="G601" i="3"/>
  <c r="G602" i="3"/>
  <c r="G603" i="3"/>
  <c r="G604" i="3"/>
  <c r="G605" i="3"/>
  <c r="G606" i="3"/>
  <c r="G607" i="3"/>
  <c r="G608" i="3"/>
  <c r="G609" i="3"/>
  <c r="G610" i="3"/>
  <c r="G611" i="3"/>
  <c r="G612" i="3"/>
  <c r="G613" i="3"/>
  <c r="G614" i="3"/>
  <c r="G615" i="3"/>
  <c r="G616" i="3"/>
  <c r="G617" i="3"/>
  <c r="G618" i="3"/>
  <c r="G619" i="3"/>
  <c r="G620" i="3"/>
  <c r="G621" i="3"/>
  <c r="G622" i="3"/>
  <c r="G623" i="3"/>
  <c r="G624" i="3"/>
  <c r="G625" i="3"/>
  <c r="G626" i="3"/>
  <c r="G627" i="3"/>
  <c r="G628" i="3"/>
  <c r="G629" i="3"/>
  <c r="G630" i="3"/>
  <c r="G631" i="3"/>
  <c r="G632" i="3"/>
  <c r="G633" i="3"/>
  <c r="G634" i="3"/>
  <c r="G635" i="3"/>
  <c r="G636" i="3"/>
  <c r="G637" i="3"/>
  <c r="G638" i="3"/>
  <c r="G639" i="3"/>
  <c r="G640" i="3"/>
  <c r="G641" i="3"/>
  <c r="G642" i="3"/>
  <c r="G643" i="3"/>
  <c r="G644" i="3"/>
  <c r="G645" i="3"/>
  <c r="G646" i="3"/>
  <c r="G647" i="3"/>
  <c r="G648" i="3"/>
  <c r="G649" i="3"/>
  <c r="G650" i="3"/>
  <c r="G651" i="3"/>
  <c r="G652" i="3"/>
  <c r="G653" i="3"/>
  <c r="G654" i="3"/>
  <c r="G655" i="3"/>
  <c r="G656" i="3"/>
  <c r="G657" i="3"/>
  <c r="G658" i="3"/>
  <c r="G659" i="3"/>
  <c r="G660" i="3"/>
  <c r="G661" i="3"/>
  <c r="G662" i="3"/>
  <c r="G663" i="3"/>
  <c r="G664" i="3"/>
  <c r="G665" i="3"/>
  <c r="G666" i="3"/>
  <c r="G667" i="3"/>
  <c r="G668" i="3"/>
  <c r="G669" i="3"/>
  <c r="G670" i="3"/>
  <c r="G671" i="3"/>
  <c r="G672" i="3"/>
  <c r="G673" i="3"/>
  <c r="G674" i="3"/>
  <c r="G675" i="3"/>
  <c r="G676" i="3"/>
  <c r="G677" i="3"/>
  <c r="G678" i="3"/>
  <c r="G679" i="3"/>
  <c r="G680" i="3"/>
  <c r="G681" i="3"/>
  <c r="G682" i="3"/>
  <c r="G683" i="3"/>
  <c r="G684" i="3"/>
  <c r="G685" i="3"/>
  <c r="G686" i="3"/>
  <c r="G687" i="3"/>
  <c r="G688" i="3"/>
  <c r="G689" i="3"/>
  <c r="G690" i="3"/>
  <c r="G691" i="3"/>
  <c r="G692" i="3"/>
  <c r="G693" i="3"/>
  <c r="G694" i="3"/>
  <c r="G695" i="3"/>
  <c r="G696" i="3"/>
  <c r="G697" i="3"/>
  <c r="G698" i="3"/>
  <c r="G699" i="3"/>
  <c r="G700" i="3"/>
  <c r="G701" i="3"/>
  <c r="G702" i="3"/>
  <c r="G703" i="3"/>
  <c r="G704" i="3"/>
  <c r="G705" i="3"/>
  <c r="G706" i="3"/>
  <c r="G707" i="3"/>
  <c r="G708" i="3"/>
  <c r="G709" i="3"/>
  <c r="G710" i="3"/>
  <c r="G711" i="3"/>
  <c r="G712" i="3"/>
  <c r="G713" i="3"/>
  <c r="G714" i="3"/>
  <c r="G715" i="3"/>
  <c r="G716" i="3"/>
  <c r="G717" i="3"/>
  <c r="G718" i="3"/>
  <c r="G719" i="3"/>
  <c r="G720" i="3"/>
  <c r="G721" i="3"/>
  <c r="G722" i="3"/>
  <c r="G723" i="3"/>
  <c r="G724" i="3"/>
  <c r="G725" i="3"/>
  <c r="G726" i="3"/>
  <c r="G727" i="3"/>
  <c r="G728" i="3"/>
  <c r="G729" i="3"/>
  <c r="G730" i="3"/>
  <c r="G731" i="3"/>
  <c r="G732" i="3"/>
  <c r="G733" i="3"/>
  <c r="G734" i="3"/>
  <c r="G735" i="3"/>
  <c r="G736" i="3"/>
  <c r="G737" i="3"/>
  <c r="G738" i="3"/>
  <c r="G739" i="3"/>
  <c r="G740" i="3"/>
  <c r="G741" i="3"/>
  <c r="G742" i="3"/>
  <c r="G743" i="3"/>
  <c r="G744" i="3"/>
  <c r="G745" i="3"/>
  <c r="G746" i="3"/>
  <c r="G747" i="3"/>
  <c r="G748" i="3"/>
  <c r="G749" i="3"/>
  <c r="G750" i="3"/>
  <c r="G751" i="3"/>
  <c r="G752" i="3"/>
  <c r="G753" i="3"/>
  <c r="G754" i="3"/>
  <c r="G755" i="3"/>
  <c r="G756" i="3"/>
  <c r="G757" i="3"/>
  <c r="G758" i="3"/>
  <c r="G759" i="3"/>
  <c r="G760" i="3"/>
  <c r="G761" i="3"/>
  <c r="G762" i="3"/>
  <c r="G763" i="3"/>
  <c r="G764" i="3"/>
  <c r="G765" i="3"/>
  <c r="G766" i="3"/>
  <c r="G767" i="3"/>
  <c r="G768" i="3"/>
  <c r="G769" i="3"/>
  <c r="G770" i="3"/>
  <c r="G771" i="3"/>
  <c r="G772" i="3"/>
  <c r="G773" i="3"/>
  <c r="G774" i="3"/>
  <c r="G775" i="3"/>
  <c r="G776" i="3"/>
  <c r="G777" i="3"/>
  <c r="G778" i="3"/>
  <c r="G779" i="3"/>
  <c r="G780" i="3"/>
  <c r="G781" i="3"/>
  <c r="G782" i="3"/>
  <c r="G783" i="3"/>
  <c r="G784" i="3"/>
  <c r="G785" i="3"/>
  <c r="G786" i="3"/>
  <c r="G787" i="3"/>
  <c r="G788" i="3"/>
  <c r="G789" i="3"/>
  <c r="G790" i="3"/>
  <c r="G791" i="3"/>
  <c r="G792" i="3"/>
  <c r="G793" i="3"/>
  <c r="G794" i="3"/>
  <c r="G795" i="3"/>
  <c r="G796" i="3"/>
  <c r="G797" i="3"/>
  <c r="G798" i="3"/>
  <c r="G799" i="3"/>
  <c r="G800" i="3"/>
  <c r="G801" i="3"/>
  <c r="G802" i="3"/>
  <c r="G803" i="3"/>
  <c r="G804" i="3"/>
  <c r="G805" i="3"/>
  <c r="G806" i="3"/>
  <c r="G807" i="3"/>
  <c r="G808" i="3"/>
  <c r="G809" i="3"/>
  <c r="G810" i="3"/>
  <c r="G811" i="3"/>
  <c r="G812" i="3"/>
  <c r="G813" i="3"/>
  <c r="G814" i="3"/>
  <c r="G815" i="3"/>
  <c r="G816" i="3"/>
  <c r="G817" i="3"/>
  <c r="G818" i="3"/>
  <c r="G819" i="3"/>
  <c r="G820" i="3"/>
  <c r="G821" i="3"/>
  <c r="G822" i="3"/>
  <c r="G823" i="3"/>
  <c r="G824" i="3"/>
  <c r="G825" i="3"/>
  <c r="G826" i="3"/>
  <c r="G827" i="3"/>
  <c r="G828" i="3"/>
  <c r="G829" i="3"/>
  <c r="G830" i="3"/>
  <c r="G831" i="3"/>
  <c r="G832" i="3"/>
  <c r="G833" i="3"/>
  <c r="G834" i="3"/>
  <c r="G835" i="3"/>
  <c r="G836" i="3"/>
  <c r="G837" i="3"/>
  <c r="G838" i="3"/>
  <c r="G839" i="3"/>
  <c r="G840" i="3"/>
  <c r="G841" i="3"/>
  <c r="G842" i="3"/>
  <c r="G843" i="3"/>
  <c r="G844" i="3"/>
  <c r="G845" i="3"/>
  <c r="G846" i="3"/>
  <c r="G847" i="3"/>
  <c r="G848" i="3"/>
  <c r="G849" i="3"/>
  <c r="G850" i="3"/>
  <c r="G851" i="3"/>
  <c r="G852" i="3"/>
  <c r="G853" i="3"/>
  <c r="G854" i="3"/>
  <c r="G855" i="3"/>
  <c r="G856" i="3"/>
  <c r="G857" i="3"/>
  <c r="G858" i="3"/>
  <c r="G859" i="3"/>
  <c r="G860" i="3"/>
  <c r="G861" i="3"/>
  <c r="G862" i="3"/>
  <c r="G863" i="3"/>
  <c r="G864" i="3"/>
  <c r="G865" i="3"/>
  <c r="G866" i="3"/>
  <c r="G867" i="3"/>
  <c r="G868" i="3"/>
  <c r="G869" i="3"/>
  <c r="G870" i="3"/>
  <c r="G871" i="3"/>
  <c r="G872" i="3"/>
  <c r="G873" i="3"/>
  <c r="G874" i="3"/>
  <c r="G875" i="3"/>
  <c r="G876" i="3"/>
  <c r="G877" i="3"/>
  <c r="G878" i="3"/>
  <c r="G879" i="3"/>
  <c r="G880" i="3"/>
  <c r="G881" i="3"/>
  <c r="G882" i="3"/>
  <c r="G883" i="3"/>
  <c r="G884" i="3"/>
  <c r="G885" i="3"/>
  <c r="G886" i="3"/>
  <c r="G887" i="3"/>
  <c r="G888" i="3"/>
  <c r="G889" i="3"/>
  <c r="G890" i="3"/>
  <c r="G891" i="3"/>
  <c r="G892" i="3"/>
  <c r="G893" i="3"/>
  <c r="G894" i="3"/>
  <c r="G895" i="3"/>
  <c r="G896" i="3"/>
  <c r="G897" i="3"/>
  <c r="G898" i="3"/>
  <c r="G899" i="3"/>
  <c r="G900" i="3"/>
  <c r="G901" i="3"/>
  <c r="G902" i="3"/>
  <c r="G903" i="3"/>
  <c r="G904" i="3"/>
  <c r="G905" i="3"/>
  <c r="G906" i="3"/>
  <c r="G907" i="3"/>
  <c r="G908" i="3"/>
  <c r="G909" i="3"/>
  <c r="G910" i="3"/>
  <c r="G911" i="3"/>
  <c r="G912" i="3"/>
  <c r="G913" i="3"/>
  <c r="G914" i="3"/>
  <c r="G915" i="3"/>
  <c r="G916" i="3"/>
  <c r="G917" i="3"/>
  <c r="G918" i="3"/>
  <c r="G919" i="3"/>
  <c r="G920" i="3"/>
  <c r="G921" i="3"/>
  <c r="G922" i="3"/>
  <c r="G923" i="3"/>
  <c r="G924" i="3"/>
  <c r="G925" i="3"/>
  <c r="G926" i="3"/>
  <c r="G927" i="3"/>
  <c r="G928" i="3"/>
  <c r="G929" i="3"/>
  <c r="G930" i="3"/>
  <c r="G931" i="3"/>
  <c r="G932" i="3"/>
  <c r="G933" i="3"/>
  <c r="G934" i="3"/>
  <c r="G935" i="3"/>
  <c r="G936" i="3"/>
  <c r="G937" i="3"/>
  <c r="G938" i="3"/>
  <c r="G939" i="3"/>
  <c r="G940" i="3"/>
  <c r="G941" i="3"/>
  <c r="G942" i="3"/>
  <c r="G943" i="3"/>
  <c r="G944" i="3"/>
  <c r="G945" i="3"/>
  <c r="G946" i="3"/>
  <c r="G947" i="3"/>
  <c r="G948" i="3"/>
  <c r="G949" i="3"/>
  <c r="G950" i="3"/>
  <c r="G951" i="3"/>
  <c r="G952" i="3"/>
  <c r="G953" i="3"/>
  <c r="G954" i="3"/>
  <c r="G955" i="3"/>
  <c r="G956" i="3"/>
  <c r="G957" i="3"/>
  <c r="G958" i="3"/>
  <c r="G959" i="3"/>
  <c r="G960" i="3"/>
  <c r="G961" i="3"/>
  <c r="G962" i="3"/>
  <c r="G963" i="3"/>
  <c r="G964" i="3"/>
  <c r="G965" i="3"/>
  <c r="G966" i="3"/>
  <c r="G967" i="3"/>
  <c r="G968" i="3"/>
  <c r="G969" i="3"/>
  <c r="G970" i="3"/>
  <c r="G971" i="3"/>
  <c r="G972" i="3"/>
  <c r="G973" i="3"/>
  <c r="G974" i="3"/>
  <c r="G975" i="3"/>
  <c r="G976" i="3"/>
  <c r="G977" i="3"/>
  <c r="G978" i="3"/>
  <c r="G979" i="3"/>
  <c r="G980" i="3"/>
  <c r="G981" i="3"/>
  <c r="G982" i="3"/>
  <c r="G983" i="3"/>
  <c r="G984" i="3"/>
  <c r="G985" i="3"/>
  <c r="G986" i="3"/>
  <c r="G987" i="3"/>
  <c r="G988" i="3"/>
  <c r="G989" i="3"/>
  <c r="G990" i="3"/>
  <c r="G991" i="3"/>
  <c r="G992" i="3"/>
  <c r="G993" i="3"/>
  <c r="G994" i="3"/>
  <c r="G995" i="3"/>
  <c r="G996" i="3"/>
  <c r="G997" i="3"/>
  <c r="G998" i="3"/>
  <c r="G999" i="3"/>
  <c r="G1000" i="3"/>
  <c r="G1001" i="3"/>
  <c r="T24" i="1"/>
  <c r="AP16" i="1"/>
  <c r="AO19" i="1"/>
  <c r="AO18" i="1"/>
  <c r="AO17" i="1"/>
  <c r="AO14" i="1"/>
  <c r="AO13" i="1"/>
  <c r="AO12" i="1"/>
  <c r="AP11" i="1"/>
  <c r="K25" i="1"/>
  <c r="F7" i="1"/>
  <c r="L23" i="1" s="1"/>
  <c r="F29" i="1"/>
  <c r="K24" i="1"/>
  <c r="C4" i="3"/>
  <c r="D4" i="3" s="1"/>
  <c r="C6" i="3"/>
  <c r="D6" i="3" s="1"/>
  <c r="C8" i="3"/>
  <c r="C10" i="3"/>
  <c r="D10" i="3"/>
  <c r="C12" i="3"/>
  <c r="C14" i="3"/>
  <c r="D14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48" i="3"/>
  <c r="C49" i="3"/>
  <c r="C50" i="3"/>
  <c r="C51" i="3"/>
  <c r="C52" i="3"/>
  <c r="C53" i="3"/>
  <c r="C54" i="3"/>
  <c r="C55" i="3"/>
  <c r="C56" i="3"/>
  <c r="C57" i="3"/>
  <c r="C58" i="3"/>
  <c r="C59" i="3"/>
  <c r="C60" i="3"/>
  <c r="C61" i="3"/>
  <c r="C62" i="3"/>
  <c r="C63" i="3"/>
  <c r="C64" i="3"/>
  <c r="C65" i="3"/>
  <c r="C66" i="3"/>
  <c r="C67" i="3"/>
  <c r="C68" i="3"/>
  <c r="C69" i="3"/>
  <c r="C70" i="3"/>
  <c r="C71" i="3"/>
  <c r="C72" i="3"/>
  <c r="C73" i="3"/>
  <c r="C74" i="3"/>
  <c r="C75" i="3"/>
  <c r="C76" i="3"/>
  <c r="C77" i="3"/>
  <c r="C78" i="3"/>
  <c r="C79" i="3"/>
  <c r="C80" i="3"/>
  <c r="C81" i="3"/>
  <c r="C82" i="3"/>
  <c r="C83" i="3"/>
  <c r="C84" i="3"/>
  <c r="C85" i="3"/>
  <c r="C86" i="3"/>
  <c r="C87" i="3"/>
  <c r="C88" i="3"/>
  <c r="C89" i="3"/>
  <c r="C90" i="3"/>
  <c r="C91" i="3"/>
  <c r="C92" i="3"/>
  <c r="C93" i="3"/>
  <c r="C94" i="3"/>
  <c r="C95" i="3"/>
  <c r="C96" i="3"/>
  <c r="C97" i="3"/>
  <c r="C98" i="3"/>
  <c r="C99" i="3"/>
  <c r="C100" i="3"/>
  <c r="C101" i="3"/>
  <c r="C102" i="3"/>
  <c r="C103" i="3"/>
  <c r="C104" i="3"/>
  <c r="C105" i="3"/>
  <c r="C106" i="3"/>
  <c r="C107" i="3"/>
  <c r="C108" i="3"/>
  <c r="C109" i="3"/>
  <c r="C110" i="3"/>
  <c r="C111" i="3"/>
  <c r="C112" i="3"/>
  <c r="C113" i="3"/>
  <c r="C114" i="3"/>
  <c r="C115" i="3"/>
  <c r="C116" i="3"/>
  <c r="C117" i="3"/>
  <c r="C118" i="3"/>
  <c r="C119" i="3"/>
  <c r="C120" i="3"/>
  <c r="C121" i="3"/>
  <c r="C122" i="3"/>
  <c r="C123" i="3"/>
  <c r="C124" i="3"/>
  <c r="C125" i="3"/>
  <c r="C126" i="3"/>
  <c r="C127" i="3"/>
  <c r="C128" i="3"/>
  <c r="C129" i="3"/>
  <c r="C130" i="3"/>
  <c r="C131" i="3"/>
  <c r="C132" i="3"/>
  <c r="C133" i="3"/>
  <c r="C134" i="3"/>
  <c r="C135" i="3"/>
  <c r="C136" i="3"/>
  <c r="C137" i="3"/>
  <c r="C138" i="3"/>
  <c r="C139" i="3"/>
  <c r="C140" i="3"/>
  <c r="C141" i="3"/>
  <c r="C142" i="3"/>
  <c r="C143" i="3"/>
  <c r="C144" i="3"/>
  <c r="C145" i="3"/>
  <c r="C146" i="3"/>
  <c r="C147" i="3"/>
  <c r="C148" i="3"/>
  <c r="C149" i="3"/>
  <c r="C150" i="3"/>
  <c r="C151" i="3"/>
  <c r="C152" i="3"/>
  <c r="C153" i="3"/>
  <c r="C154" i="3"/>
  <c r="C155" i="3"/>
  <c r="C156" i="3"/>
  <c r="C157" i="3"/>
  <c r="C158" i="3"/>
  <c r="C159" i="3"/>
  <c r="C160" i="3"/>
  <c r="C161" i="3"/>
  <c r="C162" i="3"/>
  <c r="C163" i="3"/>
  <c r="C164" i="3"/>
  <c r="C165" i="3"/>
  <c r="C166" i="3"/>
  <c r="C167" i="3"/>
  <c r="C168" i="3"/>
  <c r="C169" i="3"/>
  <c r="C170" i="3"/>
  <c r="C171" i="3"/>
  <c r="C172" i="3"/>
  <c r="C173" i="3"/>
  <c r="C174" i="3"/>
  <c r="C175" i="3"/>
  <c r="C176" i="3"/>
  <c r="C177" i="3"/>
  <c r="C178" i="3"/>
  <c r="C179" i="3"/>
  <c r="C180" i="3"/>
  <c r="C181" i="3"/>
  <c r="C182" i="3"/>
  <c r="C183" i="3"/>
  <c r="C184" i="3"/>
  <c r="C185" i="3"/>
  <c r="C186" i="3"/>
  <c r="C187" i="3"/>
  <c r="C188" i="3"/>
  <c r="C189" i="3"/>
  <c r="C190" i="3"/>
  <c r="C191" i="3"/>
  <c r="C192" i="3"/>
  <c r="C193" i="3"/>
  <c r="C194" i="3"/>
  <c r="C195" i="3"/>
  <c r="C196" i="3"/>
  <c r="C197" i="3"/>
  <c r="C198" i="3"/>
  <c r="C199" i="3"/>
  <c r="C200" i="3"/>
  <c r="C201" i="3"/>
  <c r="C202" i="3"/>
  <c r="C203" i="3"/>
  <c r="C204" i="3"/>
  <c r="C205" i="3"/>
  <c r="C206" i="3"/>
  <c r="C207" i="3"/>
  <c r="C208" i="3"/>
  <c r="C209" i="3"/>
  <c r="C210" i="3"/>
  <c r="C211" i="3"/>
  <c r="C212" i="3"/>
  <c r="C213" i="3"/>
  <c r="C214" i="3"/>
  <c r="C215" i="3"/>
  <c r="C216" i="3"/>
  <c r="C217" i="3"/>
  <c r="C218" i="3"/>
  <c r="C219" i="3"/>
  <c r="C220" i="3"/>
  <c r="C221" i="3"/>
  <c r="C222" i="3"/>
  <c r="C223" i="3"/>
  <c r="C224" i="3"/>
  <c r="C225" i="3"/>
  <c r="C226" i="3"/>
  <c r="C227" i="3"/>
  <c r="C228" i="3"/>
  <c r="C229" i="3"/>
  <c r="C230" i="3"/>
  <c r="C231" i="3"/>
  <c r="C232" i="3"/>
  <c r="C233" i="3"/>
  <c r="C234" i="3"/>
  <c r="C235" i="3"/>
  <c r="C236" i="3"/>
  <c r="C237" i="3"/>
  <c r="C238" i="3"/>
  <c r="C239" i="3"/>
  <c r="C240" i="3"/>
  <c r="C241" i="3"/>
  <c r="C242" i="3"/>
  <c r="C243" i="3"/>
  <c r="C244" i="3"/>
  <c r="C245" i="3"/>
  <c r="C246" i="3"/>
  <c r="C247" i="3"/>
  <c r="C248" i="3"/>
  <c r="C249" i="3"/>
  <c r="C250" i="3"/>
  <c r="C251" i="3"/>
  <c r="C252" i="3"/>
  <c r="C253" i="3"/>
  <c r="C254" i="3"/>
  <c r="C255" i="3"/>
  <c r="C256" i="3"/>
  <c r="C257" i="3"/>
  <c r="C258" i="3"/>
  <c r="C259" i="3"/>
  <c r="C260" i="3"/>
  <c r="C261" i="3"/>
  <c r="C262" i="3"/>
  <c r="C263" i="3"/>
  <c r="C264" i="3"/>
  <c r="C265" i="3"/>
  <c r="C266" i="3"/>
  <c r="C267" i="3"/>
  <c r="C268" i="3"/>
  <c r="C269" i="3"/>
  <c r="C270" i="3"/>
  <c r="C271" i="3"/>
  <c r="C272" i="3"/>
  <c r="C273" i="3"/>
  <c r="C274" i="3"/>
  <c r="C275" i="3"/>
  <c r="C276" i="3"/>
  <c r="C277" i="3"/>
  <c r="C278" i="3"/>
  <c r="C279" i="3"/>
  <c r="C280" i="3"/>
  <c r="C281" i="3"/>
  <c r="C282" i="3"/>
  <c r="C283" i="3"/>
  <c r="C284" i="3"/>
  <c r="C285" i="3"/>
  <c r="C286" i="3"/>
  <c r="C287" i="3"/>
  <c r="C288" i="3"/>
  <c r="C289" i="3"/>
  <c r="C290" i="3"/>
  <c r="C291" i="3"/>
  <c r="C292" i="3"/>
  <c r="C293" i="3"/>
  <c r="C294" i="3"/>
  <c r="C295" i="3"/>
  <c r="C296" i="3"/>
  <c r="C297" i="3"/>
  <c r="C298" i="3"/>
  <c r="C299" i="3"/>
  <c r="C300" i="3"/>
  <c r="C301" i="3"/>
  <c r="C302" i="3"/>
  <c r="C303" i="3"/>
  <c r="C304" i="3"/>
  <c r="C305" i="3"/>
  <c r="C306" i="3"/>
  <c r="C307" i="3"/>
  <c r="C308" i="3"/>
  <c r="C309" i="3"/>
  <c r="C310" i="3"/>
  <c r="C311" i="3"/>
  <c r="C312" i="3"/>
  <c r="C313" i="3"/>
  <c r="C314" i="3"/>
  <c r="C315" i="3"/>
  <c r="C316" i="3"/>
  <c r="C317" i="3"/>
  <c r="C318" i="3"/>
  <c r="C319" i="3"/>
  <c r="C320" i="3"/>
  <c r="C321" i="3"/>
  <c r="C322" i="3"/>
  <c r="C323" i="3"/>
  <c r="C324" i="3"/>
  <c r="C325" i="3"/>
  <c r="C326" i="3"/>
  <c r="C327" i="3"/>
  <c r="C328" i="3"/>
  <c r="C329" i="3"/>
  <c r="C330" i="3"/>
  <c r="C331" i="3"/>
  <c r="C332" i="3"/>
  <c r="C333" i="3"/>
  <c r="C334" i="3"/>
  <c r="C335" i="3"/>
  <c r="C336" i="3"/>
  <c r="C337" i="3"/>
  <c r="C338" i="3"/>
  <c r="C339" i="3"/>
  <c r="C340" i="3"/>
  <c r="C341" i="3"/>
  <c r="C342" i="3"/>
  <c r="C343" i="3"/>
  <c r="C344" i="3"/>
  <c r="C345" i="3"/>
  <c r="C346" i="3"/>
  <c r="C347" i="3"/>
  <c r="C348" i="3"/>
  <c r="C349" i="3"/>
  <c r="C350" i="3"/>
  <c r="C351" i="3"/>
  <c r="C352" i="3"/>
  <c r="C353" i="3"/>
  <c r="C354" i="3"/>
  <c r="C355" i="3"/>
  <c r="C356" i="3"/>
  <c r="C357" i="3"/>
  <c r="C358" i="3"/>
  <c r="C359" i="3"/>
  <c r="C360" i="3"/>
  <c r="C361" i="3"/>
  <c r="C362" i="3"/>
  <c r="C363" i="3"/>
  <c r="C364" i="3"/>
  <c r="C365" i="3"/>
  <c r="C366" i="3"/>
  <c r="C367" i="3"/>
  <c r="C368" i="3"/>
  <c r="C369" i="3"/>
  <c r="C370" i="3"/>
  <c r="C371" i="3"/>
  <c r="C372" i="3"/>
  <c r="C373" i="3"/>
  <c r="C374" i="3"/>
  <c r="C375" i="3"/>
  <c r="C376" i="3"/>
  <c r="C377" i="3"/>
  <c r="C378" i="3"/>
  <c r="C379" i="3"/>
  <c r="C380" i="3"/>
  <c r="C381" i="3"/>
  <c r="C382" i="3"/>
  <c r="C383" i="3"/>
  <c r="C384" i="3"/>
  <c r="C385" i="3"/>
  <c r="C386" i="3"/>
  <c r="C387" i="3"/>
  <c r="C388" i="3"/>
  <c r="C389" i="3"/>
  <c r="C390" i="3"/>
  <c r="C391" i="3"/>
  <c r="C392" i="3"/>
  <c r="C393" i="3"/>
  <c r="C394" i="3"/>
  <c r="C395" i="3"/>
  <c r="C396" i="3"/>
  <c r="C397" i="3"/>
  <c r="C398" i="3"/>
  <c r="C399" i="3"/>
  <c r="C400" i="3"/>
  <c r="C401" i="3"/>
  <c r="C402" i="3"/>
  <c r="C403" i="3"/>
  <c r="C404" i="3"/>
  <c r="C405" i="3"/>
  <c r="C406" i="3"/>
  <c r="C407" i="3"/>
  <c r="C408" i="3"/>
  <c r="C409" i="3"/>
  <c r="C410" i="3"/>
  <c r="C411" i="3"/>
  <c r="C412" i="3"/>
  <c r="C413" i="3"/>
  <c r="C414" i="3"/>
  <c r="C415" i="3"/>
  <c r="C416" i="3"/>
  <c r="C417" i="3"/>
  <c r="C418" i="3"/>
  <c r="C419" i="3"/>
  <c r="C420" i="3"/>
  <c r="C421" i="3"/>
  <c r="C422" i="3"/>
  <c r="C423" i="3"/>
  <c r="C424" i="3"/>
  <c r="C425" i="3"/>
  <c r="C426" i="3"/>
  <c r="C427" i="3"/>
  <c r="C428" i="3"/>
  <c r="C429" i="3"/>
  <c r="C430" i="3"/>
  <c r="C431" i="3"/>
  <c r="C432" i="3"/>
  <c r="C433" i="3"/>
  <c r="C434" i="3"/>
  <c r="C435" i="3"/>
  <c r="C436" i="3"/>
  <c r="C437" i="3"/>
  <c r="C438" i="3"/>
  <c r="C439" i="3"/>
  <c r="C440" i="3"/>
  <c r="C441" i="3"/>
  <c r="C442" i="3"/>
  <c r="C443" i="3"/>
  <c r="C444" i="3"/>
  <c r="C445" i="3"/>
  <c r="C446" i="3"/>
  <c r="C447" i="3"/>
  <c r="C448" i="3"/>
  <c r="C449" i="3"/>
  <c r="C450" i="3"/>
  <c r="C451" i="3"/>
  <c r="C452" i="3"/>
  <c r="C453" i="3"/>
  <c r="C454" i="3"/>
  <c r="C455" i="3"/>
  <c r="C456" i="3"/>
  <c r="C457" i="3"/>
  <c r="C458" i="3"/>
  <c r="C459" i="3"/>
  <c r="C460" i="3"/>
  <c r="C461" i="3"/>
  <c r="C462" i="3"/>
  <c r="C463" i="3"/>
  <c r="C464" i="3"/>
  <c r="C465" i="3"/>
  <c r="C466" i="3"/>
  <c r="C467" i="3"/>
  <c r="C468" i="3"/>
  <c r="C469" i="3"/>
  <c r="C470" i="3"/>
  <c r="C471" i="3"/>
  <c r="C472" i="3"/>
  <c r="C473" i="3"/>
  <c r="C474" i="3"/>
  <c r="C475" i="3"/>
  <c r="C476" i="3"/>
  <c r="C477" i="3"/>
  <c r="C478" i="3"/>
  <c r="C479" i="3"/>
  <c r="C480" i="3"/>
  <c r="C481" i="3"/>
  <c r="C482" i="3"/>
  <c r="C483" i="3"/>
  <c r="C484" i="3"/>
  <c r="C485" i="3"/>
  <c r="C486" i="3"/>
  <c r="C487" i="3"/>
  <c r="C488" i="3"/>
  <c r="C489" i="3"/>
  <c r="C490" i="3"/>
  <c r="C491" i="3"/>
  <c r="C492" i="3"/>
  <c r="C493" i="3"/>
  <c r="C494" i="3"/>
  <c r="C495" i="3"/>
  <c r="C496" i="3"/>
  <c r="C497" i="3"/>
  <c r="C498" i="3"/>
  <c r="C499" i="3"/>
  <c r="C500" i="3"/>
  <c r="C501" i="3"/>
  <c r="C502" i="3"/>
  <c r="C503" i="3"/>
  <c r="C504" i="3"/>
  <c r="C505" i="3"/>
  <c r="C506" i="3"/>
  <c r="C507" i="3"/>
  <c r="C508" i="3"/>
  <c r="C509" i="3"/>
  <c r="C510" i="3"/>
  <c r="C511" i="3"/>
  <c r="C512" i="3"/>
  <c r="C513" i="3"/>
  <c r="C514" i="3"/>
  <c r="C515" i="3"/>
  <c r="C516" i="3"/>
  <c r="C517" i="3"/>
  <c r="C518" i="3"/>
  <c r="C519" i="3"/>
  <c r="C520" i="3"/>
  <c r="C521" i="3"/>
  <c r="C522" i="3"/>
  <c r="C523" i="3"/>
  <c r="C524" i="3"/>
  <c r="C525" i="3"/>
  <c r="C526" i="3"/>
  <c r="C527" i="3"/>
  <c r="C528" i="3"/>
  <c r="C529" i="3"/>
  <c r="C530" i="3"/>
  <c r="C531" i="3"/>
  <c r="C532" i="3"/>
  <c r="C533" i="3"/>
  <c r="C534" i="3"/>
  <c r="C535" i="3"/>
  <c r="C536" i="3"/>
  <c r="C537" i="3"/>
  <c r="C538" i="3"/>
  <c r="C539" i="3"/>
  <c r="C540" i="3"/>
  <c r="C541" i="3"/>
  <c r="C542" i="3"/>
  <c r="C543" i="3"/>
  <c r="C544" i="3"/>
  <c r="C545" i="3"/>
  <c r="C546" i="3"/>
  <c r="C547" i="3"/>
  <c r="C548" i="3"/>
  <c r="C549" i="3"/>
  <c r="C550" i="3"/>
  <c r="C551" i="3"/>
  <c r="C552" i="3"/>
  <c r="C553" i="3"/>
  <c r="C554" i="3"/>
  <c r="C555" i="3"/>
  <c r="C556" i="3"/>
  <c r="C557" i="3"/>
  <c r="C558" i="3"/>
  <c r="C559" i="3"/>
  <c r="C560" i="3"/>
  <c r="C561" i="3"/>
  <c r="C562" i="3"/>
  <c r="C563" i="3"/>
  <c r="C564" i="3"/>
  <c r="C565" i="3"/>
  <c r="C566" i="3"/>
  <c r="C567" i="3"/>
  <c r="C568" i="3"/>
  <c r="C569" i="3"/>
  <c r="C570" i="3"/>
  <c r="C571" i="3"/>
  <c r="C572" i="3"/>
  <c r="C573" i="3"/>
  <c r="C574" i="3"/>
  <c r="C575" i="3"/>
  <c r="C576" i="3"/>
  <c r="C577" i="3"/>
  <c r="C578" i="3"/>
  <c r="C579" i="3"/>
  <c r="C580" i="3"/>
  <c r="C581" i="3"/>
  <c r="C582" i="3"/>
  <c r="C583" i="3"/>
  <c r="C584" i="3"/>
  <c r="C585" i="3"/>
  <c r="C586" i="3"/>
  <c r="C587" i="3"/>
  <c r="C588" i="3"/>
  <c r="C589" i="3"/>
  <c r="C590" i="3"/>
  <c r="C591" i="3"/>
  <c r="C592" i="3"/>
  <c r="C593" i="3"/>
  <c r="C594" i="3"/>
  <c r="C595" i="3"/>
  <c r="C596" i="3"/>
  <c r="C597" i="3"/>
  <c r="C598" i="3"/>
  <c r="C599" i="3"/>
  <c r="C600" i="3"/>
  <c r="C601" i="3"/>
  <c r="C602" i="3"/>
  <c r="C603" i="3"/>
  <c r="C604" i="3"/>
  <c r="C605" i="3"/>
  <c r="C606" i="3"/>
  <c r="C607" i="3"/>
  <c r="C608" i="3"/>
  <c r="C609" i="3"/>
  <c r="C610" i="3"/>
  <c r="C611" i="3"/>
  <c r="C612" i="3"/>
  <c r="C613" i="3"/>
  <c r="C614" i="3"/>
  <c r="C615" i="3"/>
  <c r="C616" i="3"/>
  <c r="C617" i="3"/>
  <c r="C618" i="3"/>
  <c r="C619" i="3"/>
  <c r="C620" i="3"/>
  <c r="C621" i="3"/>
  <c r="C622" i="3"/>
  <c r="C623" i="3"/>
  <c r="C624" i="3"/>
  <c r="C625" i="3"/>
  <c r="C626" i="3"/>
  <c r="C627" i="3"/>
  <c r="C628" i="3"/>
  <c r="C629" i="3"/>
  <c r="C630" i="3"/>
  <c r="C631" i="3"/>
  <c r="C632" i="3"/>
  <c r="C633" i="3"/>
  <c r="C634" i="3"/>
  <c r="C635" i="3"/>
  <c r="C636" i="3"/>
  <c r="C637" i="3"/>
  <c r="C638" i="3"/>
  <c r="C639" i="3"/>
  <c r="C640" i="3"/>
  <c r="C641" i="3"/>
  <c r="C642" i="3"/>
  <c r="C643" i="3"/>
  <c r="C644" i="3"/>
  <c r="C645" i="3"/>
  <c r="C646" i="3"/>
  <c r="C647" i="3"/>
  <c r="C648" i="3"/>
  <c r="C649" i="3"/>
  <c r="C650" i="3"/>
  <c r="C651" i="3"/>
  <c r="C652" i="3"/>
  <c r="C653" i="3"/>
  <c r="C654" i="3"/>
  <c r="C655" i="3"/>
  <c r="C656" i="3"/>
  <c r="C657" i="3"/>
  <c r="C658" i="3"/>
  <c r="C659" i="3"/>
  <c r="C660" i="3"/>
  <c r="C661" i="3"/>
  <c r="C662" i="3"/>
  <c r="C663" i="3"/>
  <c r="C664" i="3"/>
  <c r="C665" i="3"/>
  <c r="C666" i="3"/>
  <c r="C667" i="3"/>
  <c r="C668" i="3"/>
  <c r="C669" i="3"/>
  <c r="C670" i="3"/>
  <c r="C671" i="3"/>
  <c r="C672" i="3"/>
  <c r="C673" i="3"/>
  <c r="C674" i="3"/>
  <c r="C675" i="3"/>
  <c r="C676" i="3"/>
  <c r="C677" i="3"/>
  <c r="C678" i="3"/>
  <c r="C679" i="3"/>
  <c r="C680" i="3"/>
  <c r="C681" i="3"/>
  <c r="C682" i="3"/>
  <c r="C683" i="3"/>
  <c r="C684" i="3"/>
  <c r="C685" i="3"/>
  <c r="C686" i="3"/>
  <c r="C687" i="3"/>
  <c r="C688" i="3"/>
  <c r="C689" i="3"/>
  <c r="C690" i="3"/>
  <c r="C691" i="3"/>
  <c r="C692" i="3"/>
  <c r="C693" i="3"/>
  <c r="C694" i="3"/>
  <c r="C695" i="3"/>
  <c r="C696" i="3"/>
  <c r="C697" i="3"/>
  <c r="C698" i="3"/>
  <c r="C699" i="3"/>
  <c r="C700" i="3"/>
  <c r="C701" i="3"/>
  <c r="C702" i="3"/>
  <c r="C703" i="3"/>
  <c r="C704" i="3"/>
  <c r="C705" i="3"/>
  <c r="C706" i="3"/>
  <c r="C707" i="3"/>
  <c r="C708" i="3"/>
  <c r="C709" i="3"/>
  <c r="C710" i="3"/>
  <c r="C711" i="3"/>
  <c r="C712" i="3"/>
  <c r="C713" i="3"/>
  <c r="C714" i="3"/>
  <c r="C715" i="3"/>
  <c r="C716" i="3"/>
  <c r="C717" i="3"/>
  <c r="C718" i="3"/>
  <c r="C719" i="3"/>
  <c r="C720" i="3"/>
  <c r="C721" i="3"/>
  <c r="C722" i="3"/>
  <c r="C723" i="3"/>
  <c r="C724" i="3"/>
  <c r="C725" i="3"/>
  <c r="C726" i="3"/>
  <c r="C727" i="3"/>
  <c r="C728" i="3"/>
  <c r="C729" i="3"/>
  <c r="C730" i="3"/>
  <c r="C731" i="3"/>
  <c r="C732" i="3"/>
  <c r="C733" i="3"/>
  <c r="C734" i="3"/>
  <c r="C735" i="3"/>
  <c r="C736" i="3"/>
  <c r="C737" i="3"/>
  <c r="C738" i="3"/>
  <c r="C739" i="3"/>
  <c r="C740" i="3"/>
  <c r="C741" i="3"/>
  <c r="C742" i="3"/>
  <c r="C743" i="3"/>
  <c r="C744" i="3"/>
  <c r="C745" i="3"/>
  <c r="C746" i="3"/>
  <c r="C747" i="3"/>
  <c r="C748" i="3"/>
  <c r="C749" i="3"/>
  <c r="C750" i="3"/>
  <c r="C751" i="3"/>
  <c r="C752" i="3"/>
  <c r="C753" i="3"/>
  <c r="C754" i="3"/>
  <c r="C755" i="3"/>
  <c r="C756" i="3"/>
  <c r="C757" i="3"/>
  <c r="C758" i="3"/>
  <c r="C759" i="3"/>
  <c r="C760" i="3"/>
  <c r="C761" i="3"/>
  <c r="C762" i="3"/>
  <c r="C763" i="3"/>
  <c r="C764" i="3"/>
  <c r="C765" i="3"/>
  <c r="C766" i="3"/>
  <c r="C767" i="3"/>
  <c r="C768" i="3"/>
  <c r="C769" i="3"/>
  <c r="C770" i="3"/>
  <c r="C771" i="3"/>
  <c r="C772" i="3"/>
  <c r="C773" i="3"/>
  <c r="C774" i="3"/>
  <c r="C775" i="3"/>
  <c r="C776" i="3"/>
  <c r="C777" i="3"/>
  <c r="C778" i="3"/>
  <c r="C779" i="3"/>
  <c r="C780" i="3"/>
  <c r="C781" i="3"/>
  <c r="C782" i="3"/>
  <c r="C783" i="3"/>
  <c r="C784" i="3"/>
  <c r="C785" i="3"/>
  <c r="C786" i="3"/>
  <c r="C787" i="3"/>
  <c r="C788" i="3"/>
  <c r="C789" i="3"/>
  <c r="C790" i="3"/>
  <c r="C791" i="3"/>
  <c r="C792" i="3"/>
  <c r="C793" i="3"/>
  <c r="C794" i="3"/>
  <c r="C795" i="3"/>
  <c r="C796" i="3"/>
  <c r="C797" i="3"/>
  <c r="C798" i="3"/>
  <c r="C799" i="3"/>
  <c r="C800" i="3"/>
  <c r="C801" i="3"/>
  <c r="C802" i="3"/>
  <c r="C803" i="3"/>
  <c r="C804" i="3"/>
  <c r="C805" i="3"/>
  <c r="C806" i="3"/>
  <c r="C807" i="3"/>
  <c r="C808" i="3"/>
  <c r="C809" i="3"/>
  <c r="C810" i="3"/>
  <c r="C811" i="3"/>
  <c r="C812" i="3"/>
  <c r="C813" i="3"/>
  <c r="C814" i="3"/>
  <c r="C815" i="3"/>
  <c r="C816" i="3"/>
  <c r="C817" i="3"/>
  <c r="C818" i="3"/>
  <c r="C819" i="3"/>
  <c r="C820" i="3"/>
  <c r="C821" i="3"/>
  <c r="C822" i="3"/>
  <c r="C823" i="3"/>
  <c r="C824" i="3"/>
  <c r="C825" i="3"/>
  <c r="C826" i="3"/>
  <c r="C827" i="3"/>
  <c r="C828" i="3"/>
  <c r="C829" i="3"/>
  <c r="C830" i="3"/>
  <c r="C831" i="3"/>
  <c r="C832" i="3"/>
  <c r="C833" i="3"/>
  <c r="C834" i="3"/>
  <c r="C835" i="3"/>
  <c r="C836" i="3"/>
  <c r="C837" i="3"/>
  <c r="C838" i="3"/>
  <c r="C839" i="3"/>
  <c r="C840" i="3"/>
  <c r="C841" i="3"/>
  <c r="C842" i="3"/>
  <c r="C843" i="3"/>
  <c r="C844" i="3"/>
  <c r="C845" i="3"/>
  <c r="C846" i="3"/>
  <c r="C847" i="3"/>
  <c r="C848" i="3"/>
  <c r="C849" i="3"/>
  <c r="C850" i="3"/>
  <c r="C851" i="3"/>
  <c r="C852" i="3"/>
  <c r="C853" i="3"/>
  <c r="C854" i="3"/>
  <c r="C855" i="3"/>
  <c r="C856" i="3"/>
  <c r="C857" i="3"/>
  <c r="C858" i="3"/>
  <c r="C859" i="3"/>
  <c r="C860" i="3"/>
  <c r="C861" i="3"/>
  <c r="C862" i="3"/>
  <c r="C863" i="3"/>
  <c r="C864" i="3"/>
  <c r="C865" i="3"/>
  <c r="C866" i="3"/>
  <c r="C867" i="3"/>
  <c r="C868" i="3"/>
  <c r="C869" i="3"/>
  <c r="C870" i="3"/>
  <c r="C871" i="3"/>
  <c r="C872" i="3"/>
  <c r="C873" i="3"/>
  <c r="C874" i="3"/>
  <c r="C875" i="3"/>
  <c r="C876" i="3"/>
  <c r="C877" i="3"/>
  <c r="C878" i="3"/>
  <c r="C879" i="3"/>
  <c r="C880" i="3"/>
  <c r="C881" i="3"/>
  <c r="C882" i="3"/>
  <c r="C883" i="3"/>
  <c r="C884" i="3"/>
  <c r="C885" i="3"/>
  <c r="C886" i="3"/>
  <c r="C887" i="3"/>
  <c r="C888" i="3"/>
  <c r="C889" i="3"/>
  <c r="C890" i="3"/>
  <c r="C891" i="3"/>
  <c r="C892" i="3"/>
  <c r="C893" i="3"/>
  <c r="C894" i="3"/>
  <c r="C895" i="3"/>
  <c r="C896" i="3"/>
  <c r="C897" i="3"/>
  <c r="C898" i="3"/>
  <c r="C899" i="3"/>
  <c r="C900" i="3"/>
  <c r="C901" i="3"/>
  <c r="C902" i="3"/>
  <c r="C903" i="3"/>
  <c r="C904" i="3"/>
  <c r="C905" i="3"/>
  <c r="C906" i="3"/>
  <c r="C907" i="3"/>
  <c r="C908" i="3"/>
  <c r="C909" i="3"/>
  <c r="C910" i="3"/>
  <c r="C911" i="3"/>
  <c r="C912" i="3"/>
  <c r="C913" i="3"/>
  <c r="C914" i="3"/>
  <c r="C915" i="3"/>
  <c r="C916" i="3"/>
  <c r="C917" i="3"/>
  <c r="C918" i="3"/>
  <c r="C919" i="3"/>
  <c r="C920" i="3"/>
  <c r="C921" i="3"/>
  <c r="C922" i="3"/>
  <c r="C923" i="3"/>
  <c r="C924" i="3"/>
  <c r="C925" i="3"/>
  <c r="C926" i="3"/>
  <c r="C927" i="3"/>
  <c r="C928" i="3"/>
  <c r="C929" i="3"/>
  <c r="C930" i="3"/>
  <c r="C931" i="3"/>
  <c r="C932" i="3"/>
  <c r="C933" i="3"/>
  <c r="C934" i="3"/>
  <c r="C935" i="3"/>
  <c r="C936" i="3"/>
  <c r="C937" i="3"/>
  <c r="C938" i="3"/>
  <c r="C939" i="3"/>
  <c r="C940" i="3"/>
  <c r="C941" i="3"/>
  <c r="C942" i="3"/>
  <c r="C943" i="3"/>
  <c r="C944" i="3"/>
  <c r="C945" i="3"/>
  <c r="C946" i="3"/>
  <c r="C947" i="3"/>
  <c r="C948" i="3"/>
  <c r="C949" i="3"/>
  <c r="C950" i="3"/>
  <c r="C951" i="3"/>
  <c r="C952" i="3"/>
  <c r="C953" i="3"/>
  <c r="C954" i="3"/>
  <c r="C955" i="3"/>
  <c r="C956" i="3"/>
  <c r="C957" i="3"/>
  <c r="C958" i="3"/>
  <c r="C959" i="3"/>
  <c r="C960" i="3"/>
  <c r="C961" i="3"/>
  <c r="C962" i="3"/>
  <c r="C963" i="3"/>
  <c r="C964" i="3"/>
  <c r="C965" i="3"/>
  <c r="C966" i="3"/>
  <c r="C967" i="3"/>
  <c r="C968" i="3"/>
  <c r="C969" i="3"/>
  <c r="C970" i="3"/>
  <c r="C971" i="3"/>
  <c r="C972" i="3"/>
  <c r="C973" i="3"/>
  <c r="C974" i="3"/>
  <c r="C975" i="3"/>
  <c r="C976" i="3"/>
  <c r="C977" i="3"/>
  <c r="C978" i="3"/>
  <c r="C979" i="3"/>
  <c r="C980" i="3"/>
  <c r="C981" i="3"/>
  <c r="C982" i="3"/>
  <c r="C983" i="3"/>
  <c r="C984" i="3"/>
  <c r="C985" i="3"/>
  <c r="C986" i="3"/>
  <c r="C987" i="3"/>
  <c r="C988" i="3"/>
  <c r="C989" i="3"/>
  <c r="C990" i="3"/>
  <c r="C991" i="3"/>
  <c r="C992" i="3"/>
  <c r="C993" i="3"/>
  <c r="C994" i="3"/>
  <c r="C995" i="3"/>
  <c r="C996" i="3"/>
  <c r="C997" i="3"/>
  <c r="C998" i="3"/>
  <c r="C999" i="3"/>
  <c r="C1000" i="3"/>
  <c r="C1001" i="3"/>
  <c r="C3" i="3"/>
  <c r="D3" i="3" s="1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53" i="3"/>
  <c r="D54" i="3"/>
  <c r="D55" i="3"/>
  <c r="D56" i="3"/>
  <c r="D57" i="3"/>
  <c r="D58" i="3"/>
  <c r="D59" i="3"/>
  <c r="D60" i="3"/>
  <c r="D61" i="3"/>
  <c r="D62" i="3"/>
  <c r="D63" i="3"/>
  <c r="D64" i="3"/>
  <c r="D65" i="3"/>
  <c r="D66" i="3"/>
  <c r="D67" i="3"/>
  <c r="D68" i="3"/>
  <c r="D69" i="3"/>
  <c r="D70" i="3"/>
  <c r="D71" i="3"/>
  <c r="D72" i="3"/>
  <c r="D73" i="3"/>
  <c r="D74" i="3"/>
  <c r="D75" i="3"/>
  <c r="D76" i="3"/>
  <c r="D77" i="3"/>
  <c r="D78" i="3"/>
  <c r="D79" i="3"/>
  <c r="D80" i="3"/>
  <c r="D81" i="3"/>
  <c r="D82" i="3"/>
  <c r="D83" i="3"/>
  <c r="D84" i="3"/>
  <c r="D85" i="3"/>
  <c r="D86" i="3"/>
  <c r="D87" i="3"/>
  <c r="D88" i="3"/>
  <c r="D89" i="3"/>
  <c r="D90" i="3"/>
  <c r="D91" i="3"/>
  <c r="D92" i="3"/>
  <c r="D93" i="3"/>
  <c r="D94" i="3"/>
  <c r="D95" i="3"/>
  <c r="D96" i="3"/>
  <c r="D97" i="3"/>
  <c r="D98" i="3"/>
  <c r="D99" i="3"/>
  <c r="D100" i="3"/>
  <c r="D101" i="3"/>
  <c r="D102" i="3"/>
  <c r="D103" i="3"/>
  <c r="D104" i="3"/>
  <c r="D105" i="3"/>
  <c r="D106" i="3"/>
  <c r="D107" i="3"/>
  <c r="D108" i="3"/>
  <c r="D109" i="3"/>
  <c r="D110" i="3"/>
  <c r="D111" i="3"/>
  <c r="D112" i="3"/>
  <c r="D113" i="3"/>
  <c r="D114" i="3"/>
  <c r="D115" i="3"/>
  <c r="D116" i="3"/>
  <c r="D117" i="3"/>
  <c r="D118" i="3"/>
  <c r="D119" i="3"/>
  <c r="D120" i="3"/>
  <c r="D121" i="3"/>
  <c r="D122" i="3"/>
  <c r="D123" i="3"/>
  <c r="D124" i="3"/>
  <c r="D125" i="3"/>
  <c r="D126" i="3"/>
  <c r="D127" i="3"/>
  <c r="D128" i="3"/>
  <c r="D129" i="3"/>
  <c r="D130" i="3"/>
  <c r="D131" i="3"/>
  <c r="D132" i="3"/>
  <c r="D133" i="3"/>
  <c r="D134" i="3"/>
  <c r="D135" i="3"/>
  <c r="D136" i="3"/>
  <c r="D137" i="3"/>
  <c r="D138" i="3"/>
  <c r="D139" i="3"/>
  <c r="D140" i="3"/>
  <c r="D141" i="3"/>
  <c r="D142" i="3"/>
  <c r="D143" i="3"/>
  <c r="D144" i="3"/>
  <c r="D145" i="3"/>
  <c r="D146" i="3"/>
  <c r="D147" i="3"/>
  <c r="D148" i="3"/>
  <c r="D149" i="3"/>
  <c r="D150" i="3"/>
  <c r="D151" i="3"/>
  <c r="D152" i="3"/>
  <c r="D153" i="3"/>
  <c r="D154" i="3"/>
  <c r="D155" i="3"/>
  <c r="D156" i="3"/>
  <c r="D157" i="3"/>
  <c r="D158" i="3"/>
  <c r="D159" i="3"/>
  <c r="D160" i="3"/>
  <c r="D161" i="3"/>
  <c r="D162" i="3"/>
  <c r="D163" i="3"/>
  <c r="D164" i="3"/>
  <c r="D165" i="3"/>
  <c r="D166" i="3"/>
  <c r="D167" i="3"/>
  <c r="D168" i="3"/>
  <c r="D169" i="3"/>
  <c r="D170" i="3"/>
  <c r="D171" i="3"/>
  <c r="D172" i="3"/>
  <c r="D173" i="3"/>
  <c r="D174" i="3"/>
  <c r="D175" i="3"/>
  <c r="D176" i="3"/>
  <c r="D177" i="3"/>
  <c r="D178" i="3"/>
  <c r="D179" i="3"/>
  <c r="D180" i="3"/>
  <c r="D181" i="3"/>
  <c r="D182" i="3"/>
  <c r="D183" i="3"/>
  <c r="D184" i="3"/>
  <c r="D185" i="3"/>
  <c r="D186" i="3"/>
  <c r="D187" i="3"/>
  <c r="D188" i="3"/>
  <c r="D189" i="3"/>
  <c r="D190" i="3"/>
  <c r="D191" i="3"/>
  <c r="D192" i="3"/>
  <c r="D193" i="3"/>
  <c r="D194" i="3"/>
  <c r="D195" i="3"/>
  <c r="D196" i="3"/>
  <c r="D197" i="3"/>
  <c r="D198" i="3"/>
  <c r="D199" i="3"/>
  <c r="D200" i="3"/>
  <c r="D201" i="3"/>
  <c r="D202" i="3"/>
  <c r="D203" i="3"/>
  <c r="D204" i="3"/>
  <c r="D205" i="3"/>
  <c r="D206" i="3"/>
  <c r="D207" i="3"/>
  <c r="D208" i="3"/>
  <c r="D209" i="3"/>
  <c r="D210" i="3"/>
  <c r="D211" i="3"/>
  <c r="D212" i="3"/>
  <c r="D213" i="3"/>
  <c r="D214" i="3"/>
  <c r="D215" i="3"/>
  <c r="D216" i="3"/>
  <c r="D217" i="3"/>
  <c r="D218" i="3"/>
  <c r="D219" i="3"/>
  <c r="D220" i="3"/>
  <c r="D221" i="3"/>
  <c r="D222" i="3"/>
  <c r="D223" i="3"/>
  <c r="D224" i="3"/>
  <c r="D225" i="3"/>
  <c r="D226" i="3"/>
  <c r="D227" i="3"/>
  <c r="D228" i="3"/>
  <c r="D229" i="3"/>
  <c r="D230" i="3"/>
  <c r="D231" i="3"/>
  <c r="D232" i="3"/>
  <c r="D233" i="3"/>
  <c r="D234" i="3"/>
  <c r="D235" i="3"/>
  <c r="D236" i="3"/>
  <c r="D237" i="3"/>
  <c r="D238" i="3"/>
  <c r="D239" i="3"/>
  <c r="D240" i="3"/>
  <c r="D241" i="3"/>
  <c r="D242" i="3"/>
  <c r="D243" i="3"/>
  <c r="D244" i="3"/>
  <c r="D245" i="3"/>
  <c r="D246" i="3"/>
  <c r="D247" i="3"/>
  <c r="D248" i="3"/>
  <c r="D249" i="3"/>
  <c r="D250" i="3"/>
  <c r="D251" i="3"/>
  <c r="D252" i="3"/>
  <c r="D253" i="3"/>
  <c r="D254" i="3"/>
  <c r="D255" i="3"/>
  <c r="D256" i="3"/>
  <c r="D257" i="3"/>
  <c r="D258" i="3"/>
  <c r="D259" i="3"/>
  <c r="D260" i="3"/>
  <c r="D261" i="3"/>
  <c r="D262" i="3"/>
  <c r="D263" i="3"/>
  <c r="D264" i="3"/>
  <c r="D265" i="3"/>
  <c r="D266" i="3"/>
  <c r="D267" i="3"/>
  <c r="D268" i="3"/>
  <c r="D269" i="3"/>
  <c r="D270" i="3"/>
  <c r="D271" i="3"/>
  <c r="D272" i="3"/>
  <c r="D273" i="3"/>
  <c r="D274" i="3"/>
  <c r="D275" i="3"/>
  <c r="D276" i="3"/>
  <c r="D277" i="3"/>
  <c r="D278" i="3"/>
  <c r="D279" i="3"/>
  <c r="D280" i="3"/>
  <c r="D281" i="3"/>
  <c r="D282" i="3"/>
  <c r="D283" i="3"/>
  <c r="D284" i="3"/>
  <c r="D285" i="3"/>
  <c r="D286" i="3"/>
  <c r="D287" i="3"/>
  <c r="D288" i="3"/>
  <c r="D289" i="3"/>
  <c r="D290" i="3"/>
  <c r="D291" i="3"/>
  <c r="D292" i="3"/>
  <c r="D293" i="3"/>
  <c r="D294" i="3"/>
  <c r="D295" i="3"/>
  <c r="D296" i="3"/>
  <c r="D297" i="3"/>
  <c r="D298" i="3"/>
  <c r="D299" i="3"/>
  <c r="D300" i="3"/>
  <c r="D301" i="3"/>
  <c r="D302" i="3"/>
  <c r="D303" i="3"/>
  <c r="D304" i="3"/>
  <c r="D305" i="3"/>
  <c r="D306" i="3"/>
  <c r="D307" i="3"/>
  <c r="D308" i="3"/>
  <c r="D309" i="3"/>
  <c r="D310" i="3"/>
  <c r="D311" i="3"/>
  <c r="D312" i="3"/>
  <c r="D313" i="3"/>
  <c r="D314" i="3"/>
  <c r="D315" i="3"/>
  <c r="D316" i="3"/>
  <c r="D317" i="3"/>
  <c r="D318" i="3"/>
  <c r="D319" i="3"/>
  <c r="D320" i="3"/>
  <c r="D321" i="3"/>
  <c r="D322" i="3"/>
  <c r="D323" i="3"/>
  <c r="D324" i="3"/>
  <c r="D325" i="3"/>
  <c r="D326" i="3"/>
  <c r="D327" i="3"/>
  <c r="D328" i="3"/>
  <c r="D329" i="3"/>
  <c r="D330" i="3"/>
  <c r="D331" i="3"/>
  <c r="D332" i="3"/>
  <c r="D333" i="3"/>
  <c r="D334" i="3"/>
  <c r="D335" i="3"/>
  <c r="D336" i="3"/>
  <c r="D337" i="3"/>
  <c r="D338" i="3"/>
  <c r="D339" i="3"/>
  <c r="D340" i="3"/>
  <c r="D341" i="3"/>
  <c r="D342" i="3"/>
  <c r="D343" i="3"/>
  <c r="D344" i="3"/>
  <c r="D345" i="3"/>
  <c r="D346" i="3"/>
  <c r="D347" i="3"/>
  <c r="D348" i="3"/>
  <c r="D349" i="3"/>
  <c r="D350" i="3"/>
  <c r="D351" i="3"/>
  <c r="D352" i="3"/>
  <c r="D353" i="3"/>
  <c r="D354" i="3"/>
  <c r="D355" i="3"/>
  <c r="D356" i="3"/>
  <c r="D357" i="3"/>
  <c r="D358" i="3"/>
  <c r="D359" i="3"/>
  <c r="D360" i="3"/>
  <c r="D361" i="3"/>
  <c r="D362" i="3"/>
  <c r="D363" i="3"/>
  <c r="D364" i="3"/>
  <c r="D365" i="3"/>
  <c r="D366" i="3"/>
  <c r="D367" i="3"/>
  <c r="D368" i="3"/>
  <c r="D369" i="3"/>
  <c r="D370" i="3"/>
  <c r="D371" i="3"/>
  <c r="D372" i="3"/>
  <c r="D373" i="3"/>
  <c r="D374" i="3"/>
  <c r="D375" i="3"/>
  <c r="D376" i="3"/>
  <c r="D377" i="3"/>
  <c r="D378" i="3"/>
  <c r="D379" i="3"/>
  <c r="D380" i="3"/>
  <c r="D381" i="3"/>
  <c r="D382" i="3"/>
  <c r="D383" i="3"/>
  <c r="D384" i="3"/>
  <c r="D385" i="3"/>
  <c r="D386" i="3"/>
  <c r="D387" i="3"/>
  <c r="D388" i="3"/>
  <c r="D389" i="3"/>
  <c r="D390" i="3"/>
  <c r="D391" i="3"/>
  <c r="D392" i="3"/>
  <c r="D393" i="3"/>
  <c r="D394" i="3"/>
  <c r="D395" i="3"/>
  <c r="D396" i="3"/>
  <c r="D397" i="3"/>
  <c r="D398" i="3"/>
  <c r="D399" i="3"/>
  <c r="D400" i="3"/>
  <c r="D401" i="3"/>
  <c r="D402" i="3"/>
  <c r="D403" i="3"/>
  <c r="D404" i="3"/>
  <c r="D405" i="3"/>
  <c r="D406" i="3"/>
  <c r="D407" i="3"/>
  <c r="D408" i="3"/>
  <c r="D409" i="3"/>
  <c r="D410" i="3"/>
  <c r="D411" i="3"/>
  <c r="D412" i="3"/>
  <c r="D413" i="3"/>
  <c r="D414" i="3"/>
  <c r="D415" i="3"/>
  <c r="D416" i="3"/>
  <c r="D417" i="3"/>
  <c r="D418" i="3"/>
  <c r="D419" i="3"/>
  <c r="D420" i="3"/>
  <c r="D421" i="3"/>
  <c r="D422" i="3"/>
  <c r="D423" i="3"/>
  <c r="D424" i="3"/>
  <c r="D425" i="3"/>
  <c r="D426" i="3"/>
  <c r="D427" i="3"/>
  <c r="D428" i="3"/>
  <c r="D429" i="3"/>
  <c r="D430" i="3"/>
  <c r="D431" i="3"/>
  <c r="D432" i="3"/>
  <c r="D433" i="3"/>
  <c r="D434" i="3"/>
  <c r="D435" i="3"/>
  <c r="D436" i="3"/>
  <c r="D437" i="3"/>
  <c r="D438" i="3"/>
  <c r="D439" i="3"/>
  <c r="D440" i="3"/>
  <c r="D441" i="3"/>
  <c r="D442" i="3"/>
  <c r="D443" i="3"/>
  <c r="D444" i="3"/>
  <c r="D445" i="3"/>
  <c r="D446" i="3"/>
  <c r="D447" i="3"/>
  <c r="D448" i="3"/>
  <c r="D449" i="3"/>
  <c r="D450" i="3"/>
  <c r="D451" i="3"/>
  <c r="D452" i="3"/>
  <c r="D453" i="3"/>
  <c r="D454" i="3"/>
  <c r="D455" i="3"/>
  <c r="D456" i="3"/>
  <c r="D457" i="3"/>
  <c r="D458" i="3"/>
  <c r="D459" i="3"/>
  <c r="D460" i="3"/>
  <c r="D461" i="3"/>
  <c r="D462" i="3"/>
  <c r="D463" i="3"/>
  <c r="D464" i="3"/>
  <c r="D465" i="3"/>
  <c r="D466" i="3"/>
  <c r="D467" i="3"/>
  <c r="D468" i="3"/>
  <c r="D469" i="3"/>
  <c r="D470" i="3"/>
  <c r="D471" i="3"/>
  <c r="D472" i="3"/>
  <c r="D473" i="3"/>
  <c r="D474" i="3"/>
  <c r="D475" i="3"/>
  <c r="D476" i="3"/>
  <c r="D477" i="3"/>
  <c r="D478" i="3"/>
  <c r="D479" i="3"/>
  <c r="D480" i="3"/>
  <c r="D481" i="3"/>
  <c r="D482" i="3"/>
  <c r="D483" i="3"/>
  <c r="D484" i="3"/>
  <c r="D485" i="3"/>
  <c r="D486" i="3"/>
  <c r="D487" i="3"/>
  <c r="D488" i="3"/>
  <c r="D489" i="3"/>
  <c r="D490" i="3"/>
  <c r="D491" i="3"/>
  <c r="D492" i="3"/>
  <c r="D493" i="3"/>
  <c r="D494" i="3"/>
  <c r="D495" i="3"/>
  <c r="D496" i="3"/>
  <c r="D497" i="3"/>
  <c r="D498" i="3"/>
  <c r="D499" i="3"/>
  <c r="D500" i="3"/>
  <c r="D501" i="3"/>
  <c r="D502" i="3"/>
  <c r="D503" i="3"/>
  <c r="D504" i="3"/>
  <c r="D505" i="3"/>
  <c r="D506" i="3"/>
  <c r="D507" i="3"/>
  <c r="D508" i="3"/>
  <c r="D509" i="3"/>
  <c r="D510" i="3"/>
  <c r="D511" i="3"/>
  <c r="D512" i="3"/>
  <c r="D513" i="3"/>
  <c r="D514" i="3"/>
  <c r="D515" i="3"/>
  <c r="D516" i="3"/>
  <c r="D517" i="3"/>
  <c r="D518" i="3"/>
  <c r="D519" i="3"/>
  <c r="D520" i="3"/>
  <c r="D521" i="3"/>
  <c r="D522" i="3"/>
  <c r="D523" i="3"/>
  <c r="D524" i="3"/>
  <c r="D525" i="3"/>
  <c r="D526" i="3"/>
  <c r="D527" i="3"/>
  <c r="D528" i="3"/>
  <c r="D529" i="3"/>
  <c r="D530" i="3"/>
  <c r="D531" i="3"/>
  <c r="D532" i="3"/>
  <c r="D533" i="3"/>
  <c r="D534" i="3"/>
  <c r="D535" i="3"/>
  <c r="D536" i="3"/>
  <c r="D537" i="3"/>
  <c r="D538" i="3"/>
  <c r="D539" i="3"/>
  <c r="D540" i="3"/>
  <c r="D541" i="3"/>
  <c r="D542" i="3"/>
  <c r="D543" i="3"/>
  <c r="D544" i="3"/>
  <c r="D545" i="3"/>
  <c r="D546" i="3"/>
  <c r="D547" i="3"/>
  <c r="D548" i="3"/>
  <c r="D549" i="3"/>
  <c r="D550" i="3"/>
  <c r="D551" i="3"/>
  <c r="D552" i="3"/>
  <c r="D553" i="3"/>
  <c r="D554" i="3"/>
  <c r="D555" i="3"/>
  <c r="D556" i="3"/>
  <c r="D557" i="3"/>
  <c r="D558" i="3"/>
  <c r="D559" i="3"/>
  <c r="D560" i="3"/>
  <c r="D561" i="3"/>
  <c r="D562" i="3"/>
  <c r="D563" i="3"/>
  <c r="D564" i="3"/>
  <c r="D565" i="3"/>
  <c r="D566" i="3"/>
  <c r="D567" i="3"/>
  <c r="D568" i="3"/>
  <c r="D569" i="3"/>
  <c r="D570" i="3"/>
  <c r="D571" i="3"/>
  <c r="D572" i="3"/>
  <c r="D573" i="3"/>
  <c r="D574" i="3"/>
  <c r="D575" i="3"/>
  <c r="D576" i="3"/>
  <c r="D577" i="3"/>
  <c r="D578" i="3"/>
  <c r="D579" i="3"/>
  <c r="D580" i="3"/>
  <c r="D581" i="3"/>
  <c r="D582" i="3"/>
  <c r="D583" i="3"/>
  <c r="D584" i="3"/>
  <c r="D585" i="3"/>
  <c r="D586" i="3"/>
  <c r="D587" i="3"/>
  <c r="D588" i="3"/>
  <c r="D589" i="3"/>
  <c r="D590" i="3"/>
  <c r="D591" i="3"/>
  <c r="D592" i="3"/>
  <c r="D593" i="3"/>
  <c r="D594" i="3"/>
  <c r="D595" i="3"/>
  <c r="D596" i="3"/>
  <c r="D597" i="3"/>
  <c r="D598" i="3"/>
  <c r="D599" i="3"/>
  <c r="D600" i="3"/>
  <c r="D601" i="3"/>
  <c r="D602" i="3"/>
  <c r="D603" i="3"/>
  <c r="D604" i="3"/>
  <c r="D605" i="3"/>
  <c r="D606" i="3"/>
  <c r="D607" i="3"/>
  <c r="D608" i="3"/>
  <c r="D609" i="3"/>
  <c r="D610" i="3"/>
  <c r="D611" i="3"/>
  <c r="D612" i="3"/>
  <c r="D613" i="3"/>
  <c r="D614" i="3"/>
  <c r="D615" i="3"/>
  <c r="D616" i="3"/>
  <c r="D617" i="3"/>
  <c r="D618" i="3"/>
  <c r="D619" i="3"/>
  <c r="D620" i="3"/>
  <c r="D621" i="3"/>
  <c r="D622" i="3"/>
  <c r="D623" i="3"/>
  <c r="D624" i="3"/>
  <c r="D625" i="3"/>
  <c r="D626" i="3"/>
  <c r="D627" i="3"/>
  <c r="D628" i="3"/>
  <c r="D629" i="3"/>
  <c r="D630" i="3"/>
  <c r="D631" i="3"/>
  <c r="D632" i="3"/>
  <c r="D633" i="3"/>
  <c r="D634" i="3"/>
  <c r="D635" i="3"/>
  <c r="D636" i="3"/>
  <c r="D637" i="3"/>
  <c r="D638" i="3"/>
  <c r="D639" i="3"/>
  <c r="D640" i="3"/>
  <c r="D641" i="3"/>
  <c r="D642" i="3"/>
  <c r="D643" i="3"/>
  <c r="D644" i="3"/>
  <c r="D645" i="3"/>
  <c r="D646" i="3"/>
  <c r="D647" i="3"/>
  <c r="D648" i="3"/>
  <c r="D649" i="3"/>
  <c r="D650" i="3"/>
  <c r="D651" i="3"/>
  <c r="D652" i="3"/>
  <c r="D653" i="3"/>
  <c r="D654" i="3"/>
  <c r="D655" i="3"/>
  <c r="D656" i="3"/>
  <c r="D657" i="3"/>
  <c r="D658" i="3"/>
  <c r="D659" i="3"/>
  <c r="D660" i="3"/>
  <c r="D661" i="3"/>
  <c r="D662" i="3"/>
  <c r="D663" i="3"/>
  <c r="D664" i="3"/>
  <c r="D665" i="3"/>
  <c r="D666" i="3"/>
  <c r="D667" i="3"/>
  <c r="D668" i="3"/>
  <c r="D669" i="3"/>
  <c r="D670" i="3"/>
  <c r="D671" i="3"/>
  <c r="D672" i="3"/>
  <c r="D673" i="3"/>
  <c r="D674" i="3"/>
  <c r="D675" i="3"/>
  <c r="D676" i="3"/>
  <c r="D677" i="3"/>
  <c r="D678" i="3"/>
  <c r="D679" i="3"/>
  <c r="D680" i="3"/>
  <c r="D681" i="3"/>
  <c r="D682" i="3"/>
  <c r="D683" i="3"/>
  <c r="D684" i="3"/>
  <c r="D685" i="3"/>
  <c r="D686" i="3"/>
  <c r="D687" i="3"/>
  <c r="D688" i="3"/>
  <c r="D689" i="3"/>
  <c r="D690" i="3"/>
  <c r="D691" i="3"/>
  <c r="D692" i="3"/>
  <c r="D693" i="3"/>
  <c r="D694" i="3"/>
  <c r="D695" i="3"/>
  <c r="D696" i="3"/>
  <c r="D697" i="3"/>
  <c r="D698" i="3"/>
  <c r="D699" i="3"/>
  <c r="D700" i="3"/>
  <c r="D701" i="3"/>
  <c r="D702" i="3"/>
  <c r="D703" i="3"/>
  <c r="D704" i="3"/>
  <c r="D705" i="3"/>
  <c r="D706" i="3"/>
  <c r="D707" i="3"/>
  <c r="D708" i="3"/>
  <c r="D709" i="3"/>
  <c r="D710" i="3"/>
  <c r="D711" i="3"/>
  <c r="D712" i="3"/>
  <c r="D713" i="3"/>
  <c r="D714" i="3"/>
  <c r="D715" i="3"/>
  <c r="D716" i="3"/>
  <c r="D717" i="3"/>
  <c r="D718" i="3"/>
  <c r="D719" i="3"/>
  <c r="D720" i="3"/>
  <c r="D721" i="3"/>
  <c r="D722" i="3"/>
  <c r="D723" i="3"/>
  <c r="D724" i="3"/>
  <c r="D725" i="3"/>
  <c r="D726" i="3"/>
  <c r="D727" i="3"/>
  <c r="D728" i="3"/>
  <c r="D729" i="3"/>
  <c r="D730" i="3"/>
  <c r="D731" i="3"/>
  <c r="D732" i="3"/>
  <c r="D733" i="3"/>
  <c r="D734" i="3"/>
  <c r="D735" i="3"/>
  <c r="D736" i="3"/>
  <c r="D737" i="3"/>
  <c r="D738" i="3"/>
  <c r="D739" i="3"/>
  <c r="D740" i="3"/>
  <c r="D741" i="3"/>
  <c r="D742" i="3"/>
  <c r="D743" i="3"/>
  <c r="D744" i="3"/>
  <c r="D745" i="3"/>
  <c r="D746" i="3"/>
  <c r="D747" i="3"/>
  <c r="D748" i="3"/>
  <c r="D749" i="3"/>
  <c r="D750" i="3"/>
  <c r="D751" i="3"/>
  <c r="D752" i="3"/>
  <c r="D753" i="3"/>
  <c r="D754" i="3"/>
  <c r="D755" i="3"/>
  <c r="D756" i="3"/>
  <c r="D757" i="3"/>
  <c r="D758" i="3"/>
  <c r="D759" i="3"/>
  <c r="D760" i="3"/>
  <c r="D761" i="3"/>
  <c r="D762" i="3"/>
  <c r="D763" i="3"/>
  <c r="D764" i="3"/>
  <c r="D765" i="3"/>
  <c r="D766" i="3"/>
  <c r="D767" i="3"/>
  <c r="D768" i="3"/>
  <c r="D769" i="3"/>
  <c r="D770" i="3"/>
  <c r="D771" i="3"/>
  <c r="D772" i="3"/>
  <c r="D773" i="3"/>
  <c r="D774" i="3"/>
  <c r="D775" i="3"/>
  <c r="D776" i="3"/>
  <c r="D777" i="3"/>
  <c r="D778" i="3"/>
  <c r="D779" i="3"/>
  <c r="D780" i="3"/>
  <c r="D781" i="3"/>
  <c r="D782" i="3"/>
  <c r="D783" i="3"/>
  <c r="D784" i="3"/>
  <c r="D785" i="3"/>
  <c r="D786" i="3"/>
  <c r="D787" i="3"/>
  <c r="D788" i="3"/>
  <c r="D789" i="3"/>
  <c r="D790" i="3"/>
  <c r="D791" i="3"/>
  <c r="D792" i="3"/>
  <c r="D793" i="3"/>
  <c r="D794" i="3"/>
  <c r="D795" i="3"/>
  <c r="D796" i="3"/>
  <c r="D797" i="3"/>
  <c r="D798" i="3"/>
  <c r="D799" i="3"/>
  <c r="D800" i="3"/>
  <c r="D801" i="3"/>
  <c r="D802" i="3"/>
  <c r="D803" i="3"/>
  <c r="D804" i="3"/>
  <c r="D805" i="3"/>
  <c r="D806" i="3"/>
  <c r="D807" i="3"/>
  <c r="D808" i="3"/>
  <c r="D809" i="3"/>
  <c r="D810" i="3"/>
  <c r="D811" i="3"/>
  <c r="D812" i="3"/>
  <c r="D813" i="3"/>
  <c r="D814" i="3"/>
  <c r="D815" i="3"/>
  <c r="D816" i="3"/>
  <c r="D817" i="3"/>
  <c r="D818" i="3"/>
  <c r="D819" i="3"/>
  <c r="D820" i="3"/>
  <c r="D821" i="3"/>
  <c r="D822" i="3"/>
  <c r="D823" i="3"/>
  <c r="D824" i="3"/>
  <c r="D825" i="3"/>
  <c r="D826" i="3"/>
  <c r="D827" i="3"/>
  <c r="D828" i="3"/>
  <c r="D829" i="3"/>
  <c r="D830" i="3"/>
  <c r="D831" i="3"/>
  <c r="D832" i="3"/>
  <c r="D833" i="3"/>
  <c r="D834" i="3"/>
  <c r="D835" i="3"/>
  <c r="D836" i="3"/>
  <c r="D837" i="3"/>
  <c r="D838" i="3"/>
  <c r="D839" i="3"/>
  <c r="D840" i="3"/>
  <c r="D841" i="3"/>
  <c r="D842" i="3"/>
  <c r="D843" i="3"/>
  <c r="D844" i="3"/>
  <c r="D845" i="3"/>
  <c r="D846" i="3"/>
  <c r="D847" i="3"/>
  <c r="D848" i="3"/>
  <c r="D849" i="3"/>
  <c r="D850" i="3"/>
  <c r="D851" i="3"/>
  <c r="D852" i="3"/>
  <c r="D853" i="3"/>
  <c r="D854" i="3"/>
  <c r="D855" i="3"/>
  <c r="D856" i="3"/>
  <c r="D857" i="3"/>
  <c r="D858" i="3"/>
  <c r="D859" i="3"/>
  <c r="D860" i="3"/>
  <c r="D861" i="3"/>
  <c r="D862" i="3"/>
  <c r="D863" i="3"/>
  <c r="D864" i="3"/>
  <c r="D865" i="3"/>
  <c r="D866" i="3"/>
  <c r="D867" i="3"/>
  <c r="D868" i="3"/>
  <c r="D869" i="3"/>
  <c r="D870" i="3"/>
  <c r="D871" i="3"/>
  <c r="D872" i="3"/>
  <c r="D873" i="3"/>
  <c r="D874" i="3"/>
  <c r="D875" i="3"/>
  <c r="D876" i="3"/>
  <c r="D877" i="3"/>
  <c r="D878" i="3"/>
  <c r="D879" i="3"/>
  <c r="D880" i="3"/>
  <c r="D881" i="3"/>
  <c r="D882" i="3"/>
  <c r="D883" i="3"/>
  <c r="D884" i="3"/>
  <c r="D885" i="3"/>
  <c r="D886" i="3"/>
  <c r="D887" i="3"/>
  <c r="D888" i="3"/>
  <c r="D889" i="3"/>
  <c r="D890" i="3"/>
  <c r="D891" i="3"/>
  <c r="D892" i="3"/>
  <c r="D893" i="3"/>
  <c r="D894" i="3"/>
  <c r="D895" i="3"/>
  <c r="D896" i="3"/>
  <c r="D897" i="3"/>
  <c r="D898" i="3"/>
  <c r="D899" i="3"/>
  <c r="D900" i="3"/>
  <c r="D901" i="3"/>
  <c r="D902" i="3"/>
  <c r="D903" i="3"/>
  <c r="D904" i="3"/>
  <c r="D905" i="3"/>
  <c r="D906" i="3"/>
  <c r="D907" i="3"/>
  <c r="D908" i="3"/>
  <c r="D909" i="3"/>
  <c r="D910" i="3"/>
  <c r="D911" i="3"/>
  <c r="D912" i="3"/>
  <c r="D913" i="3"/>
  <c r="D914" i="3"/>
  <c r="D915" i="3"/>
  <c r="D916" i="3"/>
  <c r="D917" i="3"/>
  <c r="D918" i="3"/>
  <c r="D919" i="3"/>
  <c r="D920" i="3"/>
  <c r="D921" i="3"/>
  <c r="D922" i="3"/>
  <c r="D923" i="3"/>
  <c r="D924" i="3"/>
  <c r="D925" i="3"/>
  <c r="D926" i="3"/>
  <c r="D927" i="3"/>
  <c r="D928" i="3"/>
  <c r="D929" i="3"/>
  <c r="D930" i="3"/>
  <c r="D931" i="3"/>
  <c r="D932" i="3"/>
  <c r="D933" i="3"/>
  <c r="D934" i="3"/>
  <c r="D935" i="3"/>
  <c r="D936" i="3"/>
  <c r="D937" i="3"/>
  <c r="D938" i="3"/>
  <c r="D939" i="3"/>
  <c r="D940" i="3"/>
  <c r="D941" i="3"/>
  <c r="D942" i="3"/>
  <c r="D943" i="3"/>
  <c r="D944" i="3"/>
  <c r="D945" i="3"/>
  <c r="D946" i="3"/>
  <c r="D947" i="3"/>
  <c r="D948" i="3"/>
  <c r="D949" i="3"/>
  <c r="D950" i="3"/>
  <c r="D951" i="3"/>
  <c r="D952" i="3"/>
  <c r="D953" i="3"/>
  <c r="D954" i="3"/>
  <c r="D955" i="3"/>
  <c r="D956" i="3"/>
  <c r="D957" i="3"/>
  <c r="D958" i="3"/>
  <c r="D959" i="3"/>
  <c r="D960" i="3"/>
  <c r="D961" i="3"/>
  <c r="D962" i="3"/>
  <c r="D963" i="3"/>
  <c r="D964" i="3"/>
  <c r="D965" i="3"/>
  <c r="D966" i="3"/>
  <c r="D967" i="3"/>
  <c r="D968" i="3"/>
  <c r="D969" i="3"/>
  <c r="D970" i="3"/>
  <c r="D971" i="3"/>
  <c r="D972" i="3"/>
  <c r="D973" i="3"/>
  <c r="D974" i="3"/>
  <c r="D975" i="3"/>
  <c r="D976" i="3"/>
  <c r="D977" i="3"/>
  <c r="D978" i="3"/>
  <c r="D979" i="3"/>
  <c r="D980" i="3"/>
  <c r="D981" i="3"/>
  <c r="D982" i="3"/>
  <c r="D983" i="3"/>
  <c r="D984" i="3"/>
  <c r="D985" i="3"/>
  <c r="D986" i="3"/>
  <c r="D987" i="3"/>
  <c r="D988" i="3"/>
  <c r="D989" i="3"/>
  <c r="D990" i="3"/>
  <c r="D991" i="3"/>
  <c r="D992" i="3"/>
  <c r="D993" i="3"/>
  <c r="D994" i="3"/>
  <c r="D995" i="3"/>
  <c r="D996" i="3"/>
  <c r="D997" i="3"/>
  <c r="D998" i="3"/>
  <c r="D999" i="3"/>
  <c r="D1000" i="3"/>
  <c r="D1001" i="3"/>
  <c r="D12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8" i="3"/>
  <c r="T29" i="1"/>
  <c r="F15" i="1"/>
  <c r="F14" i="1"/>
  <c r="F13" i="1"/>
  <c r="F12" i="1"/>
  <c r="F11" i="1"/>
  <c r="F28" i="1"/>
  <c r="F43" i="1" s="1"/>
  <c r="D92" i="2" s="1"/>
  <c r="L22" i="1"/>
  <c r="L24" i="1" s="1"/>
  <c r="U29" i="1"/>
  <c r="U46" i="1" s="1"/>
  <c r="C2" i="3"/>
  <c r="D2" i="3" s="1"/>
  <c r="C5" i="3"/>
  <c r="D5" i="3" s="1"/>
  <c r="C7" i="3"/>
  <c r="D7" i="3" s="1"/>
  <c r="C9" i="3"/>
  <c r="D9" i="3"/>
  <c r="C11" i="3"/>
  <c r="D11" i="3"/>
  <c r="C13" i="3"/>
  <c r="D13" i="3"/>
  <c r="C15" i="3"/>
  <c r="D15" i="3"/>
  <c r="F19" i="1"/>
  <c r="AP17" i="1" s="1"/>
  <c r="F18" i="1"/>
  <c r="E914" i="3"/>
  <c r="L25" i="1"/>
  <c r="D87" i="2"/>
  <c r="D100" i="2"/>
  <c r="D3" i="2"/>
  <c r="D31" i="2"/>
  <c r="D91" i="2"/>
  <c r="F46" i="1"/>
  <c r="D40" i="2"/>
  <c r="D56" i="2"/>
  <c r="D41" i="2"/>
  <c r="B41" i="2" s="1"/>
  <c r="D67" i="2"/>
  <c r="D58" i="2"/>
  <c r="D24" i="2"/>
  <c r="D25" i="2"/>
  <c r="F45" i="1"/>
  <c r="D80" i="2"/>
  <c r="D60" i="2"/>
  <c r="D32" i="2"/>
  <c r="B32" i="2" s="1"/>
  <c r="F44" i="1"/>
  <c r="D42" i="2"/>
  <c r="B42" i="2" s="1"/>
  <c r="D22" i="2"/>
  <c r="U26" i="1"/>
  <c r="AP12" i="1"/>
  <c r="L27" i="1"/>
  <c r="D61" i="2"/>
  <c r="D86" i="2"/>
  <c r="D7" i="2"/>
  <c r="D19" i="2"/>
  <c r="D30" i="2"/>
  <c r="D50" i="2"/>
  <c r="D15" i="2"/>
  <c r="D16" i="2"/>
  <c r="D49" i="2"/>
  <c r="D36" i="2"/>
  <c r="D5" i="2"/>
  <c r="F47" i="1"/>
  <c r="U42" i="1" s="1"/>
  <c r="D17" i="2"/>
  <c r="D23" i="2"/>
  <c r="B24" i="2" s="1"/>
  <c r="D29" i="2"/>
  <c r="D69" i="2"/>
  <c r="D52" i="2"/>
  <c r="D95" i="2"/>
  <c r="F48" i="1"/>
  <c r="U43" i="1" s="1"/>
  <c r="D94" i="2"/>
  <c r="D65" i="2"/>
  <c r="D97" i="2"/>
  <c r="D2" i="2"/>
  <c r="D68" i="2"/>
  <c r="B68" i="2" s="1"/>
  <c r="D63" i="2"/>
  <c r="D38" i="2"/>
  <c r="D90" i="2"/>
  <c r="D98" i="2"/>
  <c r="B98" i="2" s="1"/>
  <c r="D79" i="2"/>
  <c r="D78" i="2"/>
  <c r="D55" i="2"/>
  <c r="D4" i="2"/>
  <c r="B4" i="2" s="1"/>
  <c r="D53" i="2"/>
  <c r="B53" i="2" s="1"/>
  <c r="D70" i="2"/>
  <c r="B70" i="2" s="1"/>
  <c r="D10" i="2"/>
  <c r="D18" i="2"/>
  <c r="B18" i="2" s="1"/>
  <c r="D45" i="2"/>
  <c r="D27" i="2"/>
  <c r="D57" i="2"/>
  <c r="B57" i="2" s="1"/>
  <c r="D20" i="2"/>
  <c r="D93" i="2"/>
  <c r="D54" i="2"/>
  <c r="D48" i="2"/>
  <c r="D74" i="2"/>
  <c r="D76" i="2"/>
  <c r="D6" i="2"/>
  <c r="B6" i="2" s="1"/>
  <c r="D13" i="2"/>
  <c r="B55" i="2"/>
  <c r="B17" i="2"/>
  <c r="AP14" i="1"/>
  <c r="AP13" i="1"/>
  <c r="B3" i="2"/>
  <c r="U40" i="1"/>
  <c r="B30" i="2"/>
  <c r="B87" i="2"/>
  <c r="B61" i="2"/>
  <c r="B31" i="2"/>
  <c r="B91" i="2"/>
  <c r="B95" i="2"/>
  <c r="B23" i="2"/>
  <c r="U39" i="1"/>
  <c r="B16" i="2"/>
  <c r="B50" i="2"/>
  <c r="B58" i="2"/>
  <c r="B80" i="2"/>
  <c r="B56" i="2"/>
  <c r="B69" i="2" l="1"/>
  <c r="B7" i="2"/>
  <c r="U22" i="1"/>
  <c r="U23" i="1" s="1"/>
  <c r="U24" i="1" s="1"/>
  <c r="B92" i="2"/>
  <c r="B93" i="2"/>
  <c r="B5" i="2"/>
  <c r="B54" i="2"/>
  <c r="B20" i="2"/>
  <c r="B25" i="2"/>
  <c r="U45" i="1"/>
  <c r="B94" i="2"/>
  <c r="B49" i="2"/>
  <c r="AP19" i="1"/>
  <c r="D33" i="2"/>
  <c r="B33" i="2" s="1"/>
  <c r="D46" i="2"/>
  <c r="B46" i="2" s="1"/>
  <c r="D71" i="2"/>
  <c r="B71" i="2" s="1"/>
  <c r="D47" i="2"/>
  <c r="B47" i="2" s="1"/>
  <c r="D77" i="2"/>
  <c r="B77" i="2" s="1"/>
  <c r="D73" i="2"/>
  <c r="B74" i="2" s="1"/>
  <c r="D21" i="2"/>
  <c r="B21" i="2" s="1"/>
  <c r="D9" i="2"/>
  <c r="B10" i="2" s="1"/>
  <c r="D59" i="2"/>
  <c r="D85" i="2"/>
  <c r="D14" i="2"/>
  <c r="B15" i="2" s="1"/>
  <c r="D37" i="2"/>
  <c r="B37" i="2" s="1"/>
  <c r="D89" i="2"/>
  <c r="D66" i="2"/>
  <c r="D75" i="2"/>
  <c r="D64" i="2"/>
  <c r="B65" i="2" s="1"/>
  <c r="D96" i="2"/>
  <c r="D83" i="2"/>
  <c r="D84" i="2"/>
  <c r="D51" i="2"/>
  <c r="B51" i="2" s="1"/>
  <c r="D26" i="2"/>
  <c r="B26" i="2" s="1"/>
  <c r="D43" i="2"/>
  <c r="B43" i="2" s="1"/>
  <c r="D88" i="2"/>
  <c r="B88" i="2" s="1"/>
  <c r="D39" i="2"/>
  <c r="D44" i="2"/>
  <c r="B45" i="2" s="1"/>
  <c r="D12" i="2"/>
  <c r="B13" i="2" s="1"/>
  <c r="F20" i="1"/>
  <c r="B19" i="2"/>
  <c r="B64" i="2"/>
  <c r="B79" i="2"/>
  <c r="D62" i="2"/>
  <c r="B62" i="2" s="1"/>
  <c r="D35" i="2"/>
  <c r="D99" i="2"/>
  <c r="D1" i="2"/>
  <c r="D34" i="2"/>
  <c r="B34" i="2" s="1"/>
  <c r="D11" i="2"/>
  <c r="D82" i="2"/>
  <c r="D28" i="2"/>
  <c r="D8" i="2"/>
  <c r="D81" i="2"/>
  <c r="B81" i="2" s="1"/>
  <c r="D72" i="2"/>
  <c r="B72" i="2" s="1"/>
  <c r="AP18" i="1"/>
  <c r="U21" i="1"/>
  <c r="B14" i="2" l="1"/>
  <c r="B63" i="2"/>
  <c r="B40" i="2"/>
  <c r="B39" i="2"/>
  <c r="B67" i="2"/>
  <c r="B66" i="2"/>
  <c r="B85" i="2"/>
  <c r="B86" i="2"/>
  <c r="B35" i="2"/>
  <c r="B44" i="2"/>
  <c r="B84" i="2"/>
  <c r="B96" i="2"/>
  <c r="B97" i="2"/>
  <c r="B75" i="2"/>
  <c r="B76" i="2"/>
  <c r="B89" i="2"/>
  <c r="B90" i="2"/>
  <c r="B59" i="2"/>
  <c r="B60" i="2"/>
  <c r="B78" i="2"/>
  <c r="B52" i="2"/>
  <c r="B38" i="2"/>
  <c r="B22" i="2"/>
  <c r="B27" i="2"/>
  <c r="B48" i="2"/>
  <c r="B9" i="2"/>
  <c r="B8" i="2"/>
  <c r="B82" i="2"/>
  <c r="B100" i="2"/>
  <c r="B99" i="2"/>
  <c r="B83" i="2"/>
  <c r="B28" i="2"/>
  <c r="B29" i="2"/>
  <c r="B12" i="2"/>
  <c r="B11" i="2"/>
  <c r="B1" i="2"/>
  <c r="B2" i="2"/>
  <c r="B73" i="2"/>
  <c r="B36" i="2"/>
</calcChain>
</file>

<file path=xl/comments1.xml><?xml version="1.0" encoding="utf-8"?>
<comments xmlns="http://schemas.openxmlformats.org/spreadsheetml/2006/main">
  <authors>
    <author>u693</author>
    <author>Pär-Erik Back</author>
  </authors>
  <commentList>
    <comment ref="B3" authorId="0">
      <text>
        <r>
          <rPr>
            <b/>
            <sz val="10"/>
            <color indexed="81"/>
            <rFont val="Tahoma"/>
            <family val="2"/>
          </rPr>
          <t>Klistra in datavärden med första värdet i cell B4. Maximalt kan 1000 värden matas in.</t>
        </r>
      </text>
    </comment>
    <comment ref="F24" authorId="0">
      <text>
        <r>
          <rPr>
            <b/>
            <sz val="10"/>
            <color indexed="81"/>
            <rFont val="Tahoma"/>
            <family val="2"/>
          </rPr>
          <t>Ange åtgärdsmål i form av en halt.</t>
        </r>
      </text>
    </comment>
    <comment ref="J24" authorId="0">
      <text>
        <r>
          <rPr>
            <b/>
            <sz val="8"/>
            <color indexed="81"/>
            <rFont val="Tahoma"/>
            <family val="2"/>
          </rPr>
          <t>UCLM = Upper Confidence Limit of the Mean.
För mer utförliga beräkningar av UCLM hänvisas till exempelvis programvaran ProUCL från US EPA.</t>
        </r>
      </text>
    </comment>
    <comment ref="S24" authorId="1">
      <text>
        <r>
          <rPr>
            <b/>
            <sz val="9"/>
            <color indexed="81"/>
            <rFont val="Tahoma"/>
            <family val="2"/>
          </rPr>
          <t xml:space="preserve">För mer utförliga beräkningar av UCLM hänvisas till exempelvis programvaran ProUCL från US EPA.
</t>
        </r>
      </text>
    </comment>
    <comment ref="F25" authorId="0">
      <text>
        <r>
          <rPr>
            <b/>
            <sz val="10"/>
            <color indexed="81"/>
            <rFont val="Tahoma"/>
            <family val="2"/>
          </rPr>
          <t>Ange vilken risk för att det verkliga värdet ligger utanför (det tvåsidiga) konfidensintervallet som du är beredd att ta.
För att beräkna UCLM 95% ska värdet 0,10 anges.</t>
        </r>
      </text>
    </comment>
    <comment ref="J25" authorId="0">
      <text>
        <r>
          <rPr>
            <b/>
            <sz val="8"/>
            <color indexed="81"/>
            <rFont val="Tahoma"/>
            <family val="2"/>
          </rPr>
          <t>LCLM = Lower Confidence Limit of the Mean.</t>
        </r>
        <r>
          <rPr>
            <sz val="8"/>
            <color indexed="81"/>
            <rFont val="Tahoma"/>
            <family val="2"/>
          </rPr>
          <t xml:space="preserve">
LCLM är mindre intressant vid förorenade områden.
Negativt LCLM indikerar att det är problematiskt att anta att data följer en normalfördelning.</t>
        </r>
      </text>
    </comment>
    <comment ref="S29" authorId="1">
      <text>
        <r>
          <rPr>
            <b/>
            <sz val="9"/>
            <color indexed="81"/>
            <rFont val="Tahoma"/>
            <family val="2"/>
          </rPr>
          <t>För mer utförliga beräkningar av UCLM hänvisas till exempelvis programvaran ProUCL från US EPA.</t>
        </r>
      </text>
    </comment>
    <comment ref="U35" authorId="0">
      <text>
        <r>
          <rPr>
            <b/>
            <sz val="10"/>
            <color indexed="81"/>
            <rFont val="Tahoma"/>
            <family val="2"/>
          </rPr>
          <t>Ange det aktuella områdets totala volym.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37" authorId="0">
      <text>
        <r>
          <rPr>
            <b/>
            <sz val="10"/>
            <color indexed="81"/>
            <rFont val="Tahoma"/>
            <family val="2"/>
          </rPr>
          <t>Den förväntade proportionen av förorening baseras på historik, okulär besiktning och   undersökningar som gjordes INNAN den data du nu lagt in i kolumn A.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U37" authorId="0">
      <text>
        <r>
          <rPr>
            <b/>
            <sz val="10"/>
            <color indexed="81"/>
            <rFont val="Tahoma"/>
            <family val="2"/>
          </rPr>
          <t>Ange den förorenade jordens medelmäktighet (m) inom området.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39" authorId="0">
      <text>
        <r>
          <rPr>
            <b/>
            <sz val="10"/>
            <color indexed="81"/>
            <rFont val="Tahoma"/>
            <family val="2"/>
          </rPr>
          <t>Ange hur många prover Du skulle behövt ta för att få fram samma information som den Du tidigare hade (innan Du fick datan i kolumn A), inklusive historik, besiktning och tidigare undersökningar.</t>
        </r>
      </text>
    </comment>
  </commentList>
</comments>
</file>

<file path=xl/comments2.xml><?xml version="1.0" encoding="utf-8"?>
<comments xmlns="http://schemas.openxmlformats.org/spreadsheetml/2006/main">
  <authors>
    <author>Pär-Erik Back</author>
  </authors>
  <commentList>
    <comment ref="E1" authorId="0">
      <text>
        <r>
          <rPr>
            <b/>
            <sz val="9"/>
            <color indexed="81"/>
            <rFont val="Tahoma"/>
            <family val="2"/>
          </rPr>
          <t>Avser 10-logaritmen.</t>
        </r>
      </text>
    </comment>
    <comment ref="G1" authorId="0">
      <text>
        <r>
          <rPr>
            <b/>
            <sz val="9"/>
            <color indexed="81"/>
            <rFont val="Tahoma"/>
            <family val="2"/>
          </rPr>
          <t>Avser den naturliga logaritmen.</t>
        </r>
      </text>
    </comment>
  </commentList>
</comments>
</file>

<file path=xl/sharedStrings.xml><?xml version="1.0" encoding="utf-8"?>
<sst xmlns="http://schemas.openxmlformats.org/spreadsheetml/2006/main" count="134" uniqueCount="103">
  <si>
    <t>Data</t>
  </si>
  <si>
    <t>Medelvärde</t>
  </si>
  <si>
    <t>P50</t>
  </si>
  <si>
    <t>P25</t>
  </si>
  <si>
    <t>P75</t>
  </si>
  <si>
    <t>Max</t>
  </si>
  <si>
    <t>Min</t>
  </si>
  <si>
    <t>N</t>
  </si>
  <si>
    <t xml:space="preserve">Variationskoefficient </t>
  </si>
  <si>
    <t>Standardavvikelse</t>
  </si>
  <si>
    <t>a</t>
  </si>
  <si>
    <t>Antal analysdata</t>
  </si>
  <si>
    <t>m</t>
  </si>
  <si>
    <t>s</t>
  </si>
  <si>
    <t>CV</t>
  </si>
  <si>
    <t>N+</t>
  </si>
  <si>
    <t>N-</t>
  </si>
  <si>
    <t>b</t>
  </si>
  <si>
    <t>Medel</t>
  </si>
  <si>
    <t>Mode (mest trolig)</t>
  </si>
  <si>
    <t>P05</t>
  </si>
  <si>
    <t>P95</t>
  </si>
  <si>
    <t>Andel &gt;  åtgärdsmål</t>
  </si>
  <si>
    <t>Antal prover &gt; åtgärdsmål</t>
  </si>
  <si>
    <t>Antal prover &lt; åtgärdsmål</t>
  </si>
  <si>
    <t>halt</t>
  </si>
  <si>
    <t>Minvärde</t>
  </si>
  <si>
    <t>25-Percentil</t>
  </si>
  <si>
    <t>Medianvärde</t>
  </si>
  <si>
    <t>75-percentil</t>
  </si>
  <si>
    <t>Maxvärde</t>
  </si>
  <si>
    <t>Alfavärde</t>
  </si>
  <si>
    <t>Betavärde</t>
  </si>
  <si>
    <t>Logaritmerade (LN) värden</t>
  </si>
  <si>
    <t>Förhandsinformation</t>
  </si>
  <si>
    <t>Medianhalt</t>
  </si>
  <si>
    <t>Medelhalt</t>
  </si>
  <si>
    <t>Variationskoefficient</t>
  </si>
  <si>
    <t>Index</t>
  </si>
  <si>
    <t>Halter</t>
  </si>
  <si>
    <t>Andel</t>
  </si>
  <si>
    <t>Sigma</t>
  </si>
  <si>
    <t>Total mängd förorening</t>
  </si>
  <si>
    <t>kg</t>
  </si>
  <si>
    <t>ton</t>
  </si>
  <si>
    <r>
      <t>m</t>
    </r>
    <r>
      <rPr>
        <vertAlign val="superscript"/>
        <sz val="10"/>
        <rFont val="Arial"/>
        <family val="2"/>
      </rPr>
      <t>3</t>
    </r>
  </si>
  <si>
    <t>Mängd och Volym</t>
  </si>
  <si>
    <t>medel</t>
  </si>
  <si>
    <t>Total mängd jord</t>
  </si>
  <si>
    <t>Värde</t>
  </si>
  <si>
    <t>Efter logaritmering</t>
  </si>
  <si>
    <t xml:space="preserve"> m</t>
  </si>
  <si>
    <r>
      <t>m</t>
    </r>
    <r>
      <rPr>
        <i/>
        <vertAlign val="subscript"/>
        <sz val="10"/>
        <rFont val="Arial"/>
        <family val="2"/>
      </rPr>
      <t>log</t>
    </r>
  </si>
  <si>
    <r>
      <t>s</t>
    </r>
    <r>
      <rPr>
        <i/>
        <vertAlign val="subscript"/>
        <sz val="10"/>
        <rFont val="Arial"/>
        <family val="2"/>
      </rPr>
      <t>log</t>
    </r>
  </si>
  <si>
    <r>
      <t>Cv</t>
    </r>
    <r>
      <rPr>
        <i/>
        <vertAlign val="subscript"/>
        <sz val="10"/>
        <rFont val="Arial"/>
        <family val="2"/>
      </rPr>
      <t>log</t>
    </r>
  </si>
  <si>
    <t>Statistisk inferens under normalantaganden</t>
  </si>
  <si>
    <t>Ange åtgärdsmål</t>
  </si>
  <si>
    <t>Ange maximal felrisk</t>
  </si>
  <si>
    <t xml:space="preserve">  Kredibilitet</t>
  </si>
  <si>
    <t xml:space="preserve">med halt &gt; åtgärdsmål </t>
  </si>
  <si>
    <t xml:space="preserve">Ange förväntad proportion </t>
  </si>
  <si>
    <t>Hur många prover motsvarar</t>
  </si>
  <si>
    <t>förhandsinformationen?</t>
  </si>
  <si>
    <t>Proportion</t>
  </si>
  <si>
    <t>Andel prover &gt; åtgärdsmål</t>
  </si>
  <si>
    <t/>
  </si>
  <si>
    <t xml:space="preserve">  Åtgärdsmål och felrisk</t>
  </si>
  <si>
    <t xml:space="preserve">  Beskrivande statistik</t>
  </si>
  <si>
    <t>Medelmäktighet förorenad jord</t>
  </si>
  <si>
    <t>Total undersökt area</t>
  </si>
  <si>
    <r>
      <t>m</t>
    </r>
    <r>
      <rPr>
        <vertAlign val="superscript"/>
        <sz val="10"/>
        <rFont val="Arial"/>
        <family val="2"/>
      </rPr>
      <t>2</t>
    </r>
  </si>
  <si>
    <t>A</t>
  </si>
  <si>
    <t>D</t>
  </si>
  <si>
    <t>M</t>
  </si>
  <si>
    <r>
      <t>V</t>
    </r>
    <r>
      <rPr>
        <i/>
        <sz val="10"/>
        <rFont val="Symbol"/>
        <family val="1"/>
        <charset val="2"/>
      </rPr>
      <t>r</t>
    </r>
  </si>
  <si>
    <t>Övre</t>
  </si>
  <si>
    <t>Maximal felrisk</t>
  </si>
  <si>
    <t>z-kvantil</t>
  </si>
  <si>
    <t>Konfidensintervall</t>
  </si>
  <si>
    <t>t-kvantil</t>
  </si>
  <si>
    <r>
      <t>UCL(</t>
    </r>
    <r>
      <rPr>
        <sz val="10"/>
        <color indexed="9"/>
        <rFont val="Symbol"/>
        <family val="1"/>
        <charset val="2"/>
      </rPr>
      <t>m</t>
    </r>
    <r>
      <rPr>
        <sz val="10"/>
        <color indexed="9"/>
        <rFont val="Arial"/>
        <family val="2"/>
      </rPr>
      <t>)</t>
    </r>
  </si>
  <si>
    <r>
      <t>LCL(</t>
    </r>
    <r>
      <rPr>
        <sz val="10"/>
        <color indexed="9"/>
        <rFont val="Symbol"/>
        <family val="1"/>
        <charset val="2"/>
      </rPr>
      <t>m</t>
    </r>
    <r>
      <rPr>
        <sz val="10"/>
        <color indexed="9"/>
        <rFont val="Arial"/>
        <family val="2"/>
      </rPr>
      <t>)</t>
    </r>
  </si>
  <si>
    <t>Nedre</t>
  </si>
  <si>
    <t>Hypotetiska</t>
  </si>
  <si>
    <t>Kadmium</t>
  </si>
  <si>
    <t>AL=0.4 alt. 12</t>
  </si>
  <si>
    <t>AL=15 alt. 40</t>
  </si>
  <si>
    <t>Mängd jord över åtgärdsmålet</t>
  </si>
  <si>
    <t>Volym jord över åtgärdsmålet</t>
  </si>
  <si>
    <t>UCLM</t>
  </si>
  <si>
    <t>LCLM</t>
  </si>
  <si>
    <t>Chebyshev UCLM (fördelningsfri)</t>
  </si>
  <si>
    <t>Chebyshev UCLM (under log-normalantagande)</t>
  </si>
  <si>
    <r>
      <t>log(x</t>
    </r>
    <r>
      <rPr>
        <b/>
        <vertAlign val="subscript"/>
        <sz val="10"/>
        <rFont val="Arial"/>
        <family val="2"/>
      </rPr>
      <t>i</t>
    </r>
    <r>
      <rPr>
        <b/>
        <sz val="10"/>
        <rFont val="Arial"/>
        <family val="2"/>
      </rPr>
      <t>)</t>
    </r>
  </si>
  <si>
    <t>Fördelningsfri metod</t>
  </si>
  <si>
    <t>Grafernas x-axlar avser 10-logaritmer.</t>
  </si>
  <si>
    <t>Ange y-axelns värde (standardavvikelser):</t>
  </si>
  <si>
    <t>Detta motsvarar en kumulativ andel av:</t>
  </si>
  <si>
    <t>Grafernas y-axlar kan översättas till kumulativ andel.</t>
  </si>
  <si>
    <t>Statistisk inferens under log-normalantaganden</t>
  </si>
  <si>
    <t>Statistisk inferens - baserad på t-fördelning</t>
  </si>
  <si>
    <t>- baserad på lognormalfördelning</t>
  </si>
  <si>
    <t>version 2.0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</si>
</sst>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\ ##0.00"/>
    <numFmt numFmtId="165" formatCode="0.0"/>
    <numFmt numFmtId="166" formatCode="0.000"/>
  </numFmts>
  <fonts count="29" x14ac:knownFonts="1">
    <font>
      <sz val="10"/>
      <name val="Arial"/>
    </font>
    <font>
      <sz val="10"/>
      <name val="Arial"/>
    </font>
    <font>
      <sz val="8"/>
      <name val="Arial"/>
      <family val="2"/>
    </font>
    <font>
      <sz val="8"/>
      <color indexed="81"/>
      <name val="Tahoma"/>
      <family val="2"/>
    </font>
    <font>
      <b/>
      <sz val="10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i/>
      <sz val="10"/>
      <name val="Arial"/>
      <family val="2"/>
    </font>
    <font>
      <i/>
      <sz val="10"/>
      <name val="Symbol"/>
      <family val="1"/>
      <charset val="2"/>
    </font>
    <font>
      <i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color indexed="10"/>
      <name val="Arial"/>
      <family val="2"/>
    </font>
    <font>
      <b/>
      <vertAlign val="subscript"/>
      <sz val="10"/>
      <name val="Arial"/>
      <family val="2"/>
    </font>
    <font>
      <b/>
      <sz val="10"/>
      <color indexed="81"/>
      <name val="Tahoma"/>
      <family val="2"/>
    </font>
    <font>
      <vertAlign val="superscript"/>
      <sz val="10"/>
      <name val="Arial"/>
      <family val="2"/>
    </font>
    <font>
      <sz val="12"/>
      <color indexed="10"/>
      <name val="Times New Roman"/>
      <family val="1"/>
    </font>
    <font>
      <i/>
      <vertAlign val="subscript"/>
      <sz val="10"/>
      <name val="Arial"/>
      <family val="2"/>
    </font>
    <font>
      <b/>
      <i/>
      <sz val="12"/>
      <name val="Arial"/>
      <family val="2"/>
    </font>
    <font>
      <sz val="10"/>
      <color indexed="10"/>
      <name val="Arial"/>
      <family val="2"/>
    </font>
    <font>
      <sz val="10"/>
      <name val="Courier New"/>
      <family val="3"/>
    </font>
    <font>
      <sz val="10"/>
      <color indexed="9"/>
      <name val="Arial"/>
      <family val="2"/>
    </font>
    <font>
      <i/>
      <sz val="10"/>
      <color indexed="9"/>
      <name val="Arial"/>
      <family val="2"/>
    </font>
    <font>
      <sz val="10"/>
      <color indexed="9"/>
      <name val="Symbol"/>
      <family val="1"/>
      <charset val="2"/>
    </font>
    <font>
      <b/>
      <sz val="8"/>
      <color indexed="81"/>
      <name val="Tahoma"/>
      <family val="2"/>
    </font>
    <font>
      <b/>
      <sz val="9"/>
      <color indexed="81"/>
      <name val="Tahoma"/>
      <family val="2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i/>
      <sz val="10"/>
      <color rgb="FF0070C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0">
    <xf numFmtId="0" fontId="0" fillId="0" borderId="0" xfId="0"/>
    <xf numFmtId="0" fontId="6" fillId="0" borderId="0" xfId="0" applyFont="1"/>
    <xf numFmtId="166" fontId="0" fillId="0" borderId="0" xfId="0" applyNumberFormat="1"/>
    <xf numFmtId="0" fontId="4" fillId="0" borderId="0" xfId="0" applyFont="1"/>
    <xf numFmtId="0" fontId="4" fillId="0" borderId="0" xfId="0" applyFont="1" applyFill="1"/>
    <xf numFmtId="0" fontId="4" fillId="0" borderId="0" xfId="0" applyFont="1" applyFill="1" applyAlignment="1" applyProtection="1">
      <alignment horizontal="center"/>
    </xf>
    <xf numFmtId="2" fontId="0" fillId="0" borderId="0" xfId="0" applyNumberFormat="1" applyFill="1" applyBorder="1" applyAlignment="1">
      <alignment horizontal="center"/>
    </xf>
    <xf numFmtId="2" fontId="4" fillId="0" borderId="0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0" xfId="0" applyFill="1" applyAlignment="1" applyProtection="1">
      <alignment horizontal="center"/>
      <protection locked="0"/>
    </xf>
    <xf numFmtId="0" fontId="0" fillId="3" borderId="3" xfId="0" applyFill="1" applyBorder="1" applyAlignment="1" applyProtection="1">
      <alignment horizontal="center"/>
      <protection locked="0"/>
    </xf>
    <xf numFmtId="0" fontId="18" fillId="3" borderId="1" xfId="0" applyFont="1" applyFill="1" applyBorder="1" applyAlignment="1" applyProtection="1">
      <alignment horizontal="center" vertical="center" wrapText="1"/>
      <protection locked="0"/>
    </xf>
    <xf numFmtId="0" fontId="0" fillId="3" borderId="0" xfId="0" applyFill="1" applyBorder="1" applyAlignment="1" applyProtection="1">
      <alignment horizontal="center"/>
      <protection locked="0"/>
    </xf>
    <xf numFmtId="2" fontId="0" fillId="4" borderId="4" xfId="0" applyNumberFormat="1" applyFill="1" applyBorder="1" applyAlignment="1" applyProtection="1">
      <alignment horizontal="center"/>
      <protection locked="0"/>
    </xf>
    <xf numFmtId="0" fontId="0" fillId="4" borderId="0" xfId="0" applyFill="1" applyBorder="1" applyProtection="1">
      <protection locked="0"/>
    </xf>
    <xf numFmtId="0" fontId="5" fillId="4" borderId="0" xfId="0" applyFont="1" applyFill="1" applyBorder="1" applyAlignment="1" applyProtection="1">
      <alignment horizontal="center" vertical="center"/>
      <protection locked="0"/>
    </xf>
    <xf numFmtId="0" fontId="1" fillId="4" borderId="0" xfId="0" applyFont="1" applyFill="1" applyBorder="1" applyProtection="1">
      <protection locked="0"/>
    </xf>
    <xf numFmtId="2" fontId="0" fillId="3" borderId="5" xfId="0" applyNumberFormat="1" applyFill="1" applyBorder="1" applyAlignment="1" applyProtection="1">
      <alignment horizontal="center"/>
    </xf>
    <xf numFmtId="0" fontId="0" fillId="3" borderId="5" xfId="0" applyFill="1" applyBorder="1" applyProtection="1"/>
    <xf numFmtId="0" fontId="0" fillId="3" borderId="5" xfId="0" applyFill="1" applyBorder="1" applyAlignment="1" applyProtection="1">
      <alignment horizontal="center"/>
    </xf>
    <xf numFmtId="0" fontId="0" fillId="3" borderId="5" xfId="0" applyFill="1" applyBorder="1" applyAlignment="1" applyProtection="1">
      <alignment horizontal="right"/>
    </xf>
    <xf numFmtId="0" fontId="7" fillId="3" borderId="5" xfId="0" applyFont="1" applyFill="1" applyBorder="1" applyAlignment="1" applyProtection="1">
      <alignment horizontal="center"/>
    </xf>
    <xf numFmtId="0" fontId="0" fillId="3" borderId="6" xfId="0" applyFill="1" applyBorder="1" applyProtection="1"/>
    <xf numFmtId="0" fontId="0" fillId="3" borderId="0" xfId="0" applyFill="1" applyBorder="1" applyProtection="1"/>
    <xf numFmtId="0" fontId="11" fillId="3" borderId="0" xfId="0" applyFont="1" applyFill="1" applyBorder="1" applyAlignment="1" applyProtection="1">
      <alignment vertical="center" wrapText="1"/>
    </xf>
    <xf numFmtId="2" fontId="18" fillId="3" borderId="5" xfId="0" applyNumberFormat="1" applyFont="1" applyFill="1" applyBorder="1" applyAlignment="1" applyProtection="1">
      <alignment horizontal="left" vertical="center"/>
    </xf>
    <xf numFmtId="2" fontId="4" fillId="3" borderId="6" xfId="0" applyNumberFormat="1" applyFont="1" applyFill="1" applyBorder="1" applyAlignment="1" applyProtection="1">
      <alignment horizontal="center"/>
    </xf>
    <xf numFmtId="0" fontId="10" fillId="3" borderId="0" xfId="0" applyFont="1" applyFill="1" applyBorder="1" applyAlignment="1" applyProtection="1">
      <alignment horizontal="center" vertical="center"/>
    </xf>
    <xf numFmtId="0" fontId="11" fillId="3" borderId="3" xfId="0" applyFont="1" applyFill="1" applyBorder="1" applyAlignment="1" applyProtection="1">
      <alignment vertical="center" wrapText="1"/>
    </xf>
    <xf numFmtId="0" fontId="11" fillId="3" borderId="5" xfId="0" applyFont="1" applyFill="1" applyBorder="1" applyAlignment="1" applyProtection="1">
      <alignment vertical="center" wrapText="1"/>
    </xf>
    <xf numFmtId="0" fontId="11" fillId="3" borderId="6" xfId="0" applyFont="1" applyFill="1" applyBorder="1" applyAlignment="1" applyProtection="1">
      <alignment horizontal="left" vertical="center" wrapText="1"/>
    </xf>
    <xf numFmtId="0" fontId="11" fillId="3" borderId="4" xfId="0" applyFont="1" applyFill="1" applyBorder="1" applyAlignment="1" applyProtection="1">
      <alignment vertical="center" wrapText="1"/>
    </xf>
    <xf numFmtId="2" fontId="0" fillId="3" borderId="0" xfId="0" applyNumberFormat="1" applyFill="1" applyBorder="1" applyAlignment="1" applyProtection="1">
      <alignment horizontal="center"/>
    </xf>
    <xf numFmtId="0" fontId="0" fillId="3" borderId="1" xfId="0" applyFill="1" applyBorder="1" applyProtection="1"/>
    <xf numFmtId="0" fontId="0" fillId="3" borderId="4" xfId="0" applyFill="1" applyBorder="1" applyProtection="1"/>
    <xf numFmtId="2" fontId="4" fillId="3" borderId="0" xfId="0" applyNumberFormat="1" applyFont="1" applyFill="1" applyBorder="1" applyAlignment="1" applyProtection="1">
      <alignment horizontal="center"/>
    </xf>
    <xf numFmtId="0" fontId="0" fillId="3" borderId="0" xfId="0" applyFill="1" applyBorder="1" applyAlignment="1" applyProtection="1">
      <alignment horizontal="right"/>
    </xf>
    <xf numFmtId="0" fontId="7" fillId="3" borderId="0" xfId="0" applyFont="1" applyFill="1" applyBorder="1" applyAlignment="1" applyProtection="1">
      <alignment horizontal="center"/>
    </xf>
    <xf numFmtId="0" fontId="0" fillId="3" borderId="4" xfId="0" applyFill="1" applyBorder="1" applyAlignment="1" applyProtection="1">
      <alignment horizontal="left"/>
    </xf>
    <xf numFmtId="0" fontId="0" fillId="3" borderId="1" xfId="0" applyFill="1" applyBorder="1" applyAlignment="1" applyProtection="1">
      <alignment horizontal="right"/>
    </xf>
    <xf numFmtId="2" fontId="12" fillId="3" borderId="4" xfId="0" applyNumberFormat="1" applyFont="1" applyFill="1" applyBorder="1" applyAlignment="1" applyProtection="1">
      <alignment horizontal="center"/>
    </xf>
    <xf numFmtId="0" fontId="6" fillId="3" borderId="0" xfId="0" applyFont="1" applyFill="1" applyBorder="1" applyAlignment="1" applyProtection="1">
      <alignment horizontal="center"/>
    </xf>
    <xf numFmtId="9" fontId="0" fillId="3" borderId="0" xfId="0" applyNumberFormat="1" applyFill="1" applyBorder="1" applyAlignment="1" applyProtection="1">
      <alignment horizontal="center"/>
    </xf>
    <xf numFmtId="1" fontId="12" fillId="3" borderId="4" xfId="0" applyNumberFormat="1" applyFont="1" applyFill="1" applyBorder="1" applyAlignment="1" applyProtection="1">
      <alignment horizontal="center"/>
    </xf>
    <xf numFmtId="1" fontId="0" fillId="3" borderId="0" xfId="0" applyNumberFormat="1" applyFill="1" applyBorder="1" applyAlignment="1" applyProtection="1">
      <alignment horizontal="center"/>
    </xf>
    <xf numFmtId="0" fontId="0" fillId="3" borderId="0" xfId="0" applyFill="1" applyBorder="1" applyAlignment="1" applyProtection="1">
      <alignment horizontal="center"/>
    </xf>
    <xf numFmtId="0" fontId="5" fillId="3" borderId="1" xfId="0" applyFont="1" applyFill="1" applyBorder="1" applyAlignment="1" applyProtection="1">
      <alignment horizontal="right"/>
    </xf>
    <xf numFmtId="0" fontId="20" fillId="3" borderId="0" xfId="0" applyFont="1" applyFill="1" applyProtection="1"/>
    <xf numFmtId="0" fontId="4" fillId="3" borderId="0" xfId="0" applyFont="1" applyFill="1" applyBorder="1" applyAlignment="1" applyProtection="1">
      <alignment horizontal="left"/>
    </xf>
    <xf numFmtId="2" fontId="0" fillId="3" borderId="4" xfId="0" applyNumberFormat="1" applyFill="1" applyBorder="1" applyAlignment="1" applyProtection="1">
      <alignment horizontal="center"/>
    </xf>
    <xf numFmtId="0" fontId="4" fillId="3" borderId="0" xfId="0" applyFont="1" applyFill="1" applyBorder="1" applyAlignment="1" applyProtection="1">
      <alignment horizontal="center" vertical="center"/>
    </xf>
    <xf numFmtId="2" fontId="4" fillId="3" borderId="4" xfId="0" applyNumberFormat="1" applyFont="1" applyFill="1" applyBorder="1" applyAlignment="1" applyProtection="1">
      <alignment horizontal="center"/>
    </xf>
    <xf numFmtId="0" fontId="10" fillId="3" borderId="0" xfId="0" applyFont="1" applyFill="1" applyBorder="1" applyAlignment="1" applyProtection="1">
      <alignment horizontal="left" vertical="center" wrapText="1"/>
    </xf>
    <xf numFmtId="0" fontId="9" fillId="3" borderId="0" xfId="0" applyFont="1" applyFill="1" applyBorder="1" applyAlignment="1" applyProtection="1">
      <alignment horizontal="center"/>
    </xf>
    <xf numFmtId="0" fontId="4" fillId="3" borderId="0" xfId="0" applyFont="1" applyFill="1" applyBorder="1" applyAlignment="1" applyProtection="1">
      <alignment horizontal="center"/>
    </xf>
    <xf numFmtId="0" fontId="4" fillId="3" borderId="0" xfId="0" applyFont="1" applyFill="1" applyBorder="1" applyAlignment="1" applyProtection="1">
      <alignment horizontal="right"/>
    </xf>
    <xf numFmtId="0" fontId="0" fillId="3" borderId="2" xfId="0" applyFill="1" applyBorder="1" applyProtection="1"/>
    <xf numFmtId="0" fontId="7" fillId="3" borderId="7" xfId="0" applyFont="1" applyFill="1" applyBorder="1" applyAlignment="1" applyProtection="1">
      <alignment horizontal="center"/>
    </xf>
    <xf numFmtId="2" fontId="0" fillId="3" borderId="8" xfId="0" applyNumberFormat="1" applyFill="1" applyBorder="1" applyAlignment="1" applyProtection="1">
      <alignment horizontal="center"/>
    </xf>
    <xf numFmtId="0" fontId="8" fillId="3" borderId="0" xfId="0" applyFont="1" applyFill="1" applyBorder="1" applyAlignment="1" applyProtection="1">
      <alignment horizontal="center"/>
    </xf>
    <xf numFmtId="2" fontId="12" fillId="3" borderId="0" xfId="0" applyNumberFormat="1" applyFont="1" applyFill="1" applyBorder="1" applyProtection="1"/>
    <xf numFmtId="0" fontId="10" fillId="3" borderId="0" xfId="0" applyFont="1" applyFill="1" applyBorder="1" applyAlignment="1" applyProtection="1">
      <alignment horizontal="center" vertical="center" wrapText="1"/>
    </xf>
    <xf numFmtId="165" fontId="7" fillId="3" borderId="0" xfId="0" applyNumberFormat="1" applyFont="1" applyFill="1" applyBorder="1" applyAlignment="1" applyProtection="1">
      <alignment horizontal="center"/>
    </xf>
    <xf numFmtId="0" fontId="18" fillId="3" borderId="3" xfId="0" applyFont="1" applyFill="1" applyBorder="1" applyAlignment="1" applyProtection="1">
      <alignment horizontal="left"/>
    </xf>
    <xf numFmtId="2" fontId="0" fillId="3" borderId="1" xfId="0" applyNumberFormat="1" applyFill="1" applyBorder="1" applyAlignment="1" applyProtection="1">
      <alignment horizontal="left"/>
    </xf>
    <xf numFmtId="0" fontId="16" fillId="3" borderId="4" xfId="0" applyFont="1" applyFill="1" applyBorder="1" applyAlignment="1" applyProtection="1">
      <alignment horizontal="center"/>
    </xf>
    <xf numFmtId="9" fontId="12" fillId="3" borderId="0" xfId="0" applyNumberFormat="1" applyFont="1" applyFill="1" applyBorder="1" applyProtection="1"/>
    <xf numFmtId="0" fontId="4" fillId="3" borderId="1" xfId="0" applyFont="1" applyFill="1" applyBorder="1" applyAlignment="1" applyProtection="1">
      <alignment horizontal="right" vertical="center" wrapText="1"/>
    </xf>
    <xf numFmtId="0" fontId="4" fillId="3" borderId="0" xfId="0" applyFont="1" applyFill="1" applyBorder="1" applyAlignment="1" applyProtection="1">
      <alignment vertical="center" wrapText="1"/>
    </xf>
    <xf numFmtId="9" fontId="19" fillId="3" borderId="4" xfId="0" applyNumberFormat="1" applyFont="1" applyFill="1" applyBorder="1" applyAlignment="1" applyProtection="1">
      <alignment horizontal="center" vertical="center" wrapText="1"/>
    </xf>
    <xf numFmtId="0" fontId="0" fillId="3" borderId="2" xfId="0" applyFill="1" applyBorder="1" applyAlignment="1" applyProtection="1">
      <alignment horizontal="right"/>
    </xf>
    <xf numFmtId="0" fontId="0" fillId="3" borderId="7" xfId="0" quotePrefix="1" applyFill="1" applyBorder="1" applyProtection="1"/>
    <xf numFmtId="0" fontId="0" fillId="3" borderId="7" xfId="0" applyFill="1" applyBorder="1" applyProtection="1"/>
    <xf numFmtId="0" fontId="0" fillId="3" borderId="7" xfId="0" applyFill="1" applyBorder="1" applyAlignment="1" applyProtection="1">
      <alignment horizontal="right"/>
    </xf>
    <xf numFmtId="0" fontId="0" fillId="3" borderId="8" xfId="0" applyFill="1" applyBorder="1" applyAlignment="1" applyProtection="1">
      <alignment horizontal="left"/>
    </xf>
    <xf numFmtId="0" fontId="0" fillId="3" borderId="0" xfId="0" applyFill="1" applyBorder="1" applyAlignment="1" applyProtection="1">
      <alignment horizontal="left"/>
    </xf>
    <xf numFmtId="0" fontId="0" fillId="3" borderId="3" xfId="0" applyFill="1" applyBorder="1" applyProtection="1"/>
    <xf numFmtId="0" fontId="0" fillId="3" borderId="6" xfId="0" applyFill="1" applyBorder="1" applyAlignment="1" applyProtection="1">
      <alignment horizontal="left"/>
    </xf>
    <xf numFmtId="0" fontId="4" fillId="3" borderId="1" xfId="0" applyFont="1" applyFill="1" applyBorder="1" applyAlignment="1" applyProtection="1">
      <alignment horizontal="right"/>
    </xf>
    <xf numFmtId="2" fontId="9" fillId="3" borderId="0" xfId="0" applyNumberFormat="1" applyFont="1" applyFill="1" applyBorder="1" applyAlignment="1" applyProtection="1">
      <alignment horizontal="center"/>
    </xf>
    <xf numFmtId="2" fontId="0" fillId="3" borderId="0" xfId="0" applyNumberFormat="1" applyFill="1" applyBorder="1" applyAlignment="1" applyProtection="1">
      <alignment horizontal="left"/>
    </xf>
    <xf numFmtId="0" fontId="12" fillId="3" borderId="0" xfId="0" applyFont="1" applyFill="1" applyBorder="1" applyProtection="1"/>
    <xf numFmtId="0" fontId="5" fillId="3" borderId="0" xfId="0" applyFont="1" applyFill="1" applyBorder="1" applyAlignment="1" applyProtection="1">
      <alignment horizontal="center" vertical="center"/>
    </xf>
    <xf numFmtId="2" fontId="0" fillId="3" borderId="1" xfId="0" applyNumberFormat="1" applyFill="1" applyBorder="1" applyAlignment="1" applyProtection="1">
      <alignment horizontal="right"/>
    </xf>
    <xf numFmtId="2" fontId="0" fillId="3" borderId="0" xfId="0" applyNumberFormat="1" applyFill="1" applyBorder="1" applyProtection="1"/>
    <xf numFmtId="1" fontId="12" fillId="3" borderId="0" xfId="0" applyNumberFormat="1" applyFont="1" applyFill="1" applyBorder="1" applyProtection="1"/>
    <xf numFmtId="0" fontId="0" fillId="3" borderId="7" xfId="0" applyFill="1" applyBorder="1" applyAlignment="1" applyProtection="1">
      <alignment horizontal="center"/>
    </xf>
    <xf numFmtId="2" fontId="0" fillId="3" borderId="7" xfId="0" applyNumberFormat="1" applyFill="1" applyBorder="1" applyAlignment="1" applyProtection="1">
      <alignment horizontal="center"/>
    </xf>
    <xf numFmtId="0" fontId="0" fillId="3" borderId="7" xfId="0" applyFill="1" applyBorder="1" applyAlignment="1" applyProtection="1">
      <alignment horizontal="left"/>
    </xf>
    <xf numFmtId="0" fontId="0" fillId="3" borderId="8" xfId="0" applyFill="1" applyBorder="1" applyProtection="1"/>
    <xf numFmtId="2" fontId="0" fillId="3" borderId="0" xfId="0" applyNumberFormat="1" applyFill="1" applyAlignment="1" applyProtection="1">
      <alignment horizontal="center"/>
    </xf>
    <xf numFmtId="0" fontId="0" fillId="3" borderId="0" xfId="0" applyFill="1" applyProtection="1"/>
    <xf numFmtId="0" fontId="0" fillId="3" borderId="0" xfId="0" applyFill="1" applyAlignment="1" applyProtection="1">
      <alignment horizontal="center"/>
    </xf>
    <xf numFmtId="0" fontId="11" fillId="3" borderId="5" xfId="0" applyFont="1" applyFill="1" applyBorder="1" applyAlignment="1" applyProtection="1">
      <alignment vertical="center"/>
    </xf>
    <xf numFmtId="0" fontId="11" fillId="3" borderId="5" xfId="0" applyFont="1" applyFill="1" applyBorder="1" applyAlignment="1" applyProtection="1">
      <alignment vertical="center" readingOrder="1"/>
    </xf>
    <xf numFmtId="0" fontId="10" fillId="3" borderId="5" xfId="0" applyFont="1" applyFill="1" applyBorder="1" applyAlignment="1" applyProtection="1">
      <alignment horizontal="center" vertical="center"/>
    </xf>
    <xf numFmtId="2" fontId="5" fillId="3" borderId="0" xfId="0" applyNumberFormat="1" applyFont="1" applyFill="1" applyBorder="1" applyAlignment="1" applyProtection="1">
      <alignment horizontal="center"/>
    </xf>
    <xf numFmtId="9" fontId="19" fillId="3" borderId="0" xfId="0" applyNumberFormat="1" applyFont="1" applyFill="1" applyBorder="1" applyAlignment="1" applyProtection="1">
      <alignment horizontal="center"/>
    </xf>
    <xf numFmtId="10" fontId="19" fillId="3" borderId="0" xfId="0" applyNumberFormat="1" applyFont="1" applyFill="1" applyBorder="1" applyAlignment="1" applyProtection="1">
      <alignment horizontal="center"/>
    </xf>
    <xf numFmtId="0" fontId="19" fillId="3" borderId="0" xfId="0" applyFont="1" applyFill="1" applyBorder="1" applyAlignment="1" applyProtection="1">
      <alignment horizontal="center"/>
    </xf>
    <xf numFmtId="0" fontId="21" fillId="3" borderId="0" xfId="0" applyFont="1" applyFill="1" applyBorder="1" applyAlignment="1" applyProtection="1">
      <alignment horizontal="right"/>
    </xf>
    <xf numFmtId="0" fontId="21" fillId="3" borderId="0" xfId="0" applyFont="1" applyFill="1" applyBorder="1" applyAlignment="1" applyProtection="1">
      <alignment horizontal="center"/>
    </xf>
    <xf numFmtId="2" fontId="21" fillId="3" borderId="0" xfId="0" applyNumberFormat="1" applyFont="1" applyFill="1" applyBorder="1" applyAlignment="1" applyProtection="1">
      <alignment horizontal="center"/>
    </xf>
    <xf numFmtId="0" fontId="21" fillId="3" borderId="0" xfId="0" applyFont="1" applyFill="1" applyBorder="1" applyProtection="1"/>
    <xf numFmtId="0" fontId="22" fillId="3" borderId="0" xfId="0" applyFont="1" applyFill="1" applyBorder="1" applyAlignment="1" applyProtection="1">
      <alignment horizontal="center"/>
    </xf>
    <xf numFmtId="165" fontId="22" fillId="3" borderId="0" xfId="0" applyNumberFormat="1" applyFont="1" applyFill="1" applyBorder="1" applyAlignment="1" applyProtection="1">
      <alignment horizontal="center"/>
    </xf>
    <xf numFmtId="165" fontId="21" fillId="3" borderId="0" xfId="0" applyNumberFormat="1" applyFont="1" applyFill="1" applyBorder="1" applyAlignment="1" applyProtection="1">
      <alignment horizontal="right"/>
    </xf>
    <xf numFmtId="0" fontId="0" fillId="3" borderId="0" xfId="0" applyFill="1" applyBorder="1"/>
    <xf numFmtId="0" fontId="0" fillId="3" borderId="0" xfId="0" applyFill="1" applyBorder="1" applyAlignment="1">
      <alignment horizontal="center"/>
    </xf>
    <xf numFmtId="164" fontId="0" fillId="3" borderId="0" xfId="0" applyNumberFormat="1" applyFill="1" applyBorder="1" applyAlignment="1" applyProtection="1">
      <alignment horizontal="center"/>
    </xf>
    <xf numFmtId="2" fontId="12" fillId="3" borderId="0" xfId="0" applyNumberFormat="1" applyFont="1" applyFill="1" applyBorder="1" applyAlignment="1" applyProtection="1"/>
    <xf numFmtId="9" fontId="12" fillId="3" borderId="0" xfId="0" applyNumberFormat="1" applyFont="1" applyFill="1" applyBorder="1" applyAlignment="1" applyProtection="1"/>
    <xf numFmtId="164" fontId="0" fillId="3" borderId="0" xfId="0" applyNumberFormat="1" applyFill="1" applyBorder="1" applyAlignment="1" applyProtection="1">
      <alignment horizontal="center"/>
      <protection locked="0"/>
    </xf>
    <xf numFmtId="0" fontId="5" fillId="3" borderId="0" xfId="0" applyFont="1" applyFill="1" applyBorder="1" applyAlignment="1" applyProtection="1">
      <alignment horizontal="right"/>
    </xf>
    <xf numFmtId="0" fontId="5" fillId="3" borderId="0" xfId="0" quotePrefix="1" applyFont="1" applyFill="1" applyProtection="1"/>
    <xf numFmtId="0" fontId="4" fillId="3" borderId="0" xfId="0" applyFont="1" applyFill="1" applyProtection="1"/>
    <xf numFmtId="165" fontId="0" fillId="3" borderId="0" xfId="0" applyNumberFormat="1" applyFill="1" applyProtection="1"/>
    <xf numFmtId="0" fontId="5" fillId="3" borderId="0" xfId="0" applyFont="1" applyFill="1" applyProtection="1"/>
    <xf numFmtId="10" fontId="26" fillId="3" borderId="0" xfId="0" applyNumberFormat="1" applyFont="1" applyFill="1" applyAlignment="1" applyProtection="1">
      <alignment horizontal="center"/>
    </xf>
    <xf numFmtId="0" fontId="18" fillId="3" borderId="5" xfId="0" quotePrefix="1" applyFont="1" applyFill="1" applyBorder="1" applyAlignment="1" applyProtection="1">
      <alignment horizontal="left" vertical="center"/>
    </xf>
    <xf numFmtId="0" fontId="0" fillId="4" borderId="0" xfId="0" applyNumberFormat="1" applyFill="1" applyBorder="1" applyAlignment="1" applyProtection="1">
      <alignment horizontal="center"/>
      <protection locked="0"/>
    </xf>
    <xf numFmtId="0" fontId="27" fillId="3" borderId="5" xfId="0" applyFont="1" applyFill="1" applyBorder="1" applyProtection="1"/>
    <xf numFmtId="0" fontId="28" fillId="3" borderId="5" xfId="0" applyFont="1" applyFill="1" applyBorder="1" applyAlignment="1" applyProtection="1">
      <alignment horizontal="right"/>
    </xf>
    <xf numFmtId="0" fontId="10" fillId="3" borderId="1" xfId="0" applyFont="1" applyFill="1" applyBorder="1" applyAlignment="1" applyProtection="1">
      <alignment horizontal="left" vertical="center"/>
    </xf>
    <xf numFmtId="0" fontId="10" fillId="3" borderId="0" xfId="0" applyFont="1" applyFill="1" applyBorder="1" applyAlignment="1" applyProtection="1">
      <alignment horizontal="left" vertical="center"/>
    </xf>
    <xf numFmtId="0" fontId="4" fillId="3" borderId="1" xfId="0" applyFont="1" applyFill="1" applyBorder="1" applyAlignment="1" applyProtection="1">
      <alignment horizontal="center" vertical="center"/>
    </xf>
    <xf numFmtId="0" fontId="4" fillId="3" borderId="0" xfId="0" applyFont="1" applyFill="1" applyBorder="1" applyAlignment="1" applyProtection="1">
      <alignment horizontal="center" vertical="center"/>
    </xf>
    <xf numFmtId="2" fontId="18" fillId="3" borderId="3" xfId="0" applyNumberFormat="1" applyFont="1" applyFill="1" applyBorder="1" applyAlignment="1" applyProtection="1">
      <alignment horizontal="left" vertical="center"/>
    </xf>
    <xf numFmtId="2" fontId="18" fillId="3" borderId="5" xfId="0" applyNumberFormat="1" applyFont="1" applyFill="1" applyBorder="1" applyAlignment="1" applyProtection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sv-SE"/>
              <a:t>Kredibilitetskurva - beta</a:t>
            </a:r>
          </a:p>
        </c:rich>
      </c:tx>
      <c:layout>
        <c:manualLayout>
          <c:xMode val="edge"/>
          <c:yMode val="edge"/>
          <c:x val="0.37043478260869567"/>
          <c:y val="6.198347107438016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739130434782609"/>
          <c:y val="0.24380165289256198"/>
          <c:w val="0.80695652173913046"/>
          <c:h val="0.47520661157024796"/>
        </c:manualLayout>
      </c:layout>
      <c:scatterChart>
        <c:scatterStyle val="smoothMarker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Beta!$A$1:$A$100</c:f>
              <c:numCache>
                <c:formatCode>General</c:formatCode>
                <c:ptCount val="100"/>
                <c:pt idx="0">
                  <c:v>0.01</c:v>
                </c:pt>
                <c:pt idx="1">
                  <c:v>0.02</c:v>
                </c:pt>
                <c:pt idx="2">
                  <c:v>0.03</c:v>
                </c:pt>
                <c:pt idx="3">
                  <c:v>0.04</c:v>
                </c:pt>
                <c:pt idx="4">
                  <c:v>0.05</c:v>
                </c:pt>
                <c:pt idx="5">
                  <c:v>0.06</c:v>
                </c:pt>
                <c:pt idx="6">
                  <c:v>7.0000000000000007E-2</c:v>
                </c:pt>
                <c:pt idx="7">
                  <c:v>0.08</c:v>
                </c:pt>
                <c:pt idx="8">
                  <c:v>0.09</c:v>
                </c:pt>
                <c:pt idx="9">
                  <c:v>0.1</c:v>
                </c:pt>
                <c:pt idx="10">
                  <c:v>0.11</c:v>
                </c:pt>
                <c:pt idx="11">
                  <c:v>0.12</c:v>
                </c:pt>
                <c:pt idx="12">
                  <c:v>0.13</c:v>
                </c:pt>
                <c:pt idx="13">
                  <c:v>0.14000000000000001</c:v>
                </c:pt>
                <c:pt idx="14">
                  <c:v>0.15</c:v>
                </c:pt>
                <c:pt idx="15">
                  <c:v>0.16</c:v>
                </c:pt>
                <c:pt idx="16">
                  <c:v>0.17</c:v>
                </c:pt>
                <c:pt idx="17">
                  <c:v>0.18</c:v>
                </c:pt>
                <c:pt idx="18">
                  <c:v>0.19</c:v>
                </c:pt>
                <c:pt idx="19">
                  <c:v>0.2</c:v>
                </c:pt>
                <c:pt idx="20">
                  <c:v>0.21</c:v>
                </c:pt>
                <c:pt idx="21">
                  <c:v>0.22</c:v>
                </c:pt>
                <c:pt idx="22">
                  <c:v>0.23</c:v>
                </c:pt>
                <c:pt idx="23">
                  <c:v>0.24</c:v>
                </c:pt>
                <c:pt idx="24">
                  <c:v>0.25</c:v>
                </c:pt>
                <c:pt idx="25">
                  <c:v>0.26</c:v>
                </c:pt>
                <c:pt idx="26">
                  <c:v>0.27</c:v>
                </c:pt>
                <c:pt idx="27">
                  <c:v>0.28000000000000003</c:v>
                </c:pt>
                <c:pt idx="28">
                  <c:v>0.28999999999999998</c:v>
                </c:pt>
                <c:pt idx="29">
                  <c:v>0.3</c:v>
                </c:pt>
                <c:pt idx="30">
                  <c:v>0.31</c:v>
                </c:pt>
                <c:pt idx="31">
                  <c:v>0.32</c:v>
                </c:pt>
                <c:pt idx="32">
                  <c:v>0.33</c:v>
                </c:pt>
                <c:pt idx="33">
                  <c:v>0.34</c:v>
                </c:pt>
                <c:pt idx="34">
                  <c:v>0.35</c:v>
                </c:pt>
                <c:pt idx="35">
                  <c:v>0.36</c:v>
                </c:pt>
                <c:pt idx="36">
                  <c:v>0.37</c:v>
                </c:pt>
                <c:pt idx="37">
                  <c:v>0.38</c:v>
                </c:pt>
                <c:pt idx="38">
                  <c:v>0.39</c:v>
                </c:pt>
                <c:pt idx="39">
                  <c:v>0.4</c:v>
                </c:pt>
                <c:pt idx="40">
                  <c:v>0.41</c:v>
                </c:pt>
                <c:pt idx="41">
                  <c:v>0.42</c:v>
                </c:pt>
                <c:pt idx="42">
                  <c:v>0.43</c:v>
                </c:pt>
                <c:pt idx="43">
                  <c:v>0.44</c:v>
                </c:pt>
                <c:pt idx="44">
                  <c:v>0.45</c:v>
                </c:pt>
                <c:pt idx="45">
                  <c:v>0.46</c:v>
                </c:pt>
                <c:pt idx="46">
                  <c:v>0.47</c:v>
                </c:pt>
                <c:pt idx="47">
                  <c:v>0.48</c:v>
                </c:pt>
                <c:pt idx="48">
                  <c:v>0.49</c:v>
                </c:pt>
                <c:pt idx="49">
                  <c:v>0.5</c:v>
                </c:pt>
                <c:pt idx="50">
                  <c:v>0.51</c:v>
                </c:pt>
                <c:pt idx="51">
                  <c:v>0.52</c:v>
                </c:pt>
                <c:pt idx="52">
                  <c:v>0.53</c:v>
                </c:pt>
                <c:pt idx="53">
                  <c:v>0.54</c:v>
                </c:pt>
                <c:pt idx="54">
                  <c:v>0.55000000000000004</c:v>
                </c:pt>
                <c:pt idx="55">
                  <c:v>0.56000000000000005</c:v>
                </c:pt>
                <c:pt idx="56">
                  <c:v>0.56999999999999995</c:v>
                </c:pt>
                <c:pt idx="57">
                  <c:v>0.57999999999999996</c:v>
                </c:pt>
                <c:pt idx="58">
                  <c:v>0.59</c:v>
                </c:pt>
                <c:pt idx="59">
                  <c:v>0.6</c:v>
                </c:pt>
                <c:pt idx="60">
                  <c:v>0.61</c:v>
                </c:pt>
                <c:pt idx="61">
                  <c:v>0.62</c:v>
                </c:pt>
                <c:pt idx="62">
                  <c:v>0.63</c:v>
                </c:pt>
                <c:pt idx="63">
                  <c:v>0.64</c:v>
                </c:pt>
                <c:pt idx="64">
                  <c:v>0.65</c:v>
                </c:pt>
                <c:pt idx="65">
                  <c:v>0.66</c:v>
                </c:pt>
                <c:pt idx="66">
                  <c:v>0.67</c:v>
                </c:pt>
                <c:pt idx="67">
                  <c:v>0.68</c:v>
                </c:pt>
                <c:pt idx="68">
                  <c:v>0.69</c:v>
                </c:pt>
                <c:pt idx="69">
                  <c:v>0.7</c:v>
                </c:pt>
                <c:pt idx="70">
                  <c:v>0.71</c:v>
                </c:pt>
                <c:pt idx="71">
                  <c:v>0.72</c:v>
                </c:pt>
                <c:pt idx="72">
                  <c:v>0.73</c:v>
                </c:pt>
                <c:pt idx="73">
                  <c:v>0.74</c:v>
                </c:pt>
                <c:pt idx="74">
                  <c:v>0.75</c:v>
                </c:pt>
                <c:pt idx="75">
                  <c:v>0.76</c:v>
                </c:pt>
                <c:pt idx="76">
                  <c:v>0.77</c:v>
                </c:pt>
                <c:pt idx="77">
                  <c:v>0.78</c:v>
                </c:pt>
                <c:pt idx="78">
                  <c:v>0.79</c:v>
                </c:pt>
                <c:pt idx="79">
                  <c:v>0.8</c:v>
                </c:pt>
                <c:pt idx="80">
                  <c:v>0.81</c:v>
                </c:pt>
                <c:pt idx="81">
                  <c:v>0.82</c:v>
                </c:pt>
                <c:pt idx="82">
                  <c:v>0.83</c:v>
                </c:pt>
                <c:pt idx="83">
                  <c:v>0.84</c:v>
                </c:pt>
                <c:pt idx="84">
                  <c:v>0.85</c:v>
                </c:pt>
                <c:pt idx="85">
                  <c:v>0.86</c:v>
                </c:pt>
                <c:pt idx="86">
                  <c:v>0.87</c:v>
                </c:pt>
                <c:pt idx="87">
                  <c:v>0.88</c:v>
                </c:pt>
                <c:pt idx="88">
                  <c:v>0.89</c:v>
                </c:pt>
                <c:pt idx="89">
                  <c:v>0.9</c:v>
                </c:pt>
                <c:pt idx="90">
                  <c:v>0.91</c:v>
                </c:pt>
                <c:pt idx="91">
                  <c:v>0.92</c:v>
                </c:pt>
                <c:pt idx="92">
                  <c:v>0.93</c:v>
                </c:pt>
                <c:pt idx="93">
                  <c:v>0.94</c:v>
                </c:pt>
                <c:pt idx="94">
                  <c:v>0.95</c:v>
                </c:pt>
                <c:pt idx="95">
                  <c:v>0.96</c:v>
                </c:pt>
                <c:pt idx="96">
                  <c:v>0.97</c:v>
                </c:pt>
                <c:pt idx="97">
                  <c:v>0.98</c:v>
                </c:pt>
                <c:pt idx="98">
                  <c:v>0.99</c:v>
                </c:pt>
                <c:pt idx="99">
                  <c:v>1</c:v>
                </c:pt>
              </c:numCache>
            </c:numRef>
          </c:xVal>
          <c:yVal>
            <c:numRef>
              <c:f>Beta!$B$1:$B$100</c:f>
              <c:numCache>
                <c:formatCode>0.000</c:formatCode>
                <c:ptCount val="100"/>
                <c:pt idx="0">
                  <c:v>2.0310416349399994E-3</c:v>
                </c:pt>
                <c:pt idx="1">
                  <c:v>5.8254917973799922E-3</c:v>
                </c:pt>
                <c:pt idx="2">
                  <c:v>9.2365007514599827E-3</c:v>
                </c:pt>
                <c:pt idx="3">
                  <c:v>1.2287306593179999E-2</c:v>
                </c:pt>
                <c:pt idx="4">
                  <c:v>1.5000201410539989E-2</c:v>
                </c:pt>
                <c:pt idx="5">
                  <c:v>1.7396555576339963E-2</c:v>
                </c:pt>
                <c:pt idx="6">
                  <c:v>1.949684173857999E-2</c:v>
                </c:pt>
                <c:pt idx="7">
                  <c:v>2.1320658508459933E-2</c:v>
                </c:pt>
                <c:pt idx="8">
                  <c:v>2.2886753845979921E-2</c:v>
                </c:pt>
                <c:pt idx="9">
                  <c:v>2.4213048143140126E-2</c:v>
                </c:pt>
                <c:pt idx="10">
                  <c:v>2.5316657004739923E-2</c:v>
                </c:pt>
                <c:pt idx="11">
                  <c:v>2.6213913726780169E-2</c:v>
                </c:pt>
                <c:pt idx="12">
                  <c:v>2.6920391472459976E-2</c:v>
                </c:pt>
                <c:pt idx="13">
                  <c:v>2.7450925145780014E-2</c:v>
                </c:pt>
                <c:pt idx="14">
                  <c:v>2.7819632962740037E-2</c:v>
                </c:pt>
                <c:pt idx="15">
                  <c:v>2.8039937720139907E-2</c:v>
                </c:pt>
                <c:pt idx="16">
                  <c:v>2.8124587761980069E-2</c:v>
                </c:pt>
                <c:pt idx="17">
                  <c:v>2.8085677643459872E-2</c:v>
                </c:pt>
                <c:pt idx="18">
                  <c:v>2.7934668492580139E-2</c:v>
                </c:pt>
                <c:pt idx="19">
                  <c:v>2.768240806933997E-2</c:v>
                </c:pt>
                <c:pt idx="20">
                  <c:v>2.733915052253999E-2</c:v>
                </c:pt>
                <c:pt idx="21">
                  <c:v>2.6914575844180055E-2</c:v>
                </c:pt>
                <c:pt idx="22">
                  <c:v>2.6417809021460015E-2</c:v>
                </c:pt>
                <c:pt idx="23">
                  <c:v>2.5857438886379924E-2</c:v>
                </c:pt>
                <c:pt idx="24">
                  <c:v>2.5241536662940045E-2</c:v>
                </c:pt>
                <c:pt idx="25">
                  <c:v>2.4577674211940015E-2</c:v>
                </c:pt>
                <c:pt idx="26">
                  <c:v>2.3872941973379969E-2</c:v>
                </c:pt>
                <c:pt idx="27">
                  <c:v>2.3133966606460166E-2</c:v>
                </c:pt>
                <c:pt idx="28">
                  <c:v>2.2366928327179902E-2</c:v>
                </c:pt>
                <c:pt idx="29">
                  <c:v>2.1577577943539983E-2</c:v>
                </c:pt>
                <c:pt idx="30">
                  <c:v>2.0771253588339977E-2</c:v>
                </c:pt>
                <c:pt idx="31">
                  <c:v>1.9952897149580151E-2</c:v>
                </c:pt>
                <c:pt idx="32">
                  <c:v>1.9127070398459955E-2</c:v>
                </c:pt>
                <c:pt idx="33">
                  <c:v>1.8297970814979969E-2</c:v>
                </c:pt>
                <c:pt idx="34">
                  <c:v>1.7469447111139957E-2</c:v>
                </c:pt>
                <c:pt idx="35">
                  <c:v>1.6645014451739937E-2</c:v>
                </c:pt>
                <c:pt idx="36">
                  <c:v>1.5827869372780023E-2</c:v>
                </c:pt>
                <c:pt idx="37">
                  <c:v>1.5020904397459955E-2</c:v>
                </c:pt>
                <c:pt idx="38">
                  <c:v>1.4226722349780063E-2</c:v>
                </c:pt>
                <c:pt idx="39">
                  <c:v>1.3447650365740027E-2</c:v>
                </c:pt>
                <c:pt idx="40">
                  <c:v>1.2685753602139749E-2</c:v>
                </c:pt>
                <c:pt idx="41">
                  <c:v>1.194284864298012E-2</c:v>
                </c:pt>
                <c:pt idx="42">
                  <c:v>1.1220516603460018E-2</c:v>
                </c:pt>
                <c:pt idx="43">
                  <c:v>1.0520115931580087E-2</c:v>
                </c:pt>
                <c:pt idx="44">
                  <c:v>9.842794907339969E-3</c:v>
                </c:pt>
                <c:pt idx="45">
                  <c:v>9.1895038395399808E-3</c:v>
                </c:pt>
                <c:pt idx="46">
                  <c:v>8.5610069601800287E-3</c:v>
                </c:pt>
                <c:pt idx="47">
                  <c:v>7.9578940164599654E-3</c:v>
                </c:pt>
                <c:pt idx="48">
                  <c:v>7.3805915603800676E-3</c:v>
                </c:pt>
                <c:pt idx="49">
                  <c:v>6.8293739359399641E-3</c:v>
                </c:pt>
                <c:pt idx="50">
                  <c:v>6.3043739639400131E-3</c:v>
                </c:pt>
                <c:pt idx="51">
                  <c:v>5.8055933243800206E-3</c:v>
                </c:pt>
                <c:pt idx="52">
                  <c:v>5.3329126364599633E-3</c:v>
                </c:pt>
                <c:pt idx="53">
                  <c:v>4.8861012361799405E-3</c:v>
                </c:pt>
                <c:pt idx="54">
                  <c:v>4.4648266515401325E-3</c:v>
                </c:pt>
                <c:pt idx="55">
                  <c:v>4.0686637753399868E-3</c:v>
                </c:pt>
                <c:pt idx="56">
                  <c:v>3.6971037355799652E-3</c:v>
                </c:pt>
                <c:pt idx="57">
                  <c:v>3.3495624634599652E-3</c:v>
                </c:pt>
                <c:pt idx="58">
                  <c:v>3.0253889589800798E-3</c:v>
                </c:pt>
                <c:pt idx="59">
                  <c:v>2.7238732541399191E-3</c:v>
                </c:pt>
                <c:pt idx="60">
                  <c:v>2.4442540737399376E-3</c:v>
                </c:pt>
                <c:pt idx="61">
                  <c:v>2.185726193780102E-3</c:v>
                </c:pt>
                <c:pt idx="62">
                  <c:v>1.9474474974598976E-3</c:v>
                </c:pt>
                <c:pt idx="63">
                  <c:v>1.7285457287801176E-3</c:v>
                </c:pt>
                <c:pt idx="64">
                  <c:v>1.5281249437399946E-3</c:v>
                </c:pt>
                <c:pt idx="65">
                  <c:v>1.3452716591400016E-3</c:v>
                </c:pt>
                <c:pt idx="66">
                  <c:v>1.1790606989799945E-3</c:v>
                </c:pt>
                <c:pt idx="67">
                  <c:v>1.028560738460027E-3</c:v>
                </c:pt>
                <c:pt idx="68">
                  <c:v>8.9283954557994871E-4</c:v>
                </c:pt>
                <c:pt idx="69">
                  <c:v>7.7096892034000941E-4</c:v>
                </c:pt>
                <c:pt idx="70">
                  <c:v>6.6202933154002608E-4</c:v>
                </c:pt>
                <c:pt idx="71">
                  <c:v>5.6511425117999892E-4</c:v>
                </c:pt>
                <c:pt idx="72">
                  <c:v>4.7933418645995651E-4</c:v>
                </c:pt>
                <c:pt idx="73">
                  <c:v>4.0382040938002906E-4</c:v>
                </c:pt>
                <c:pt idx="74">
                  <c:v>3.3772838393997251E-4</c:v>
                </c:pt>
                <c:pt idx="75">
                  <c:v>2.8024089093992011E-4</c:v>
                </c:pt>
                <c:pt idx="76">
                  <c:v>2.3057085038002967E-4</c:v>
                </c:pt>
                <c:pt idx="77">
                  <c:v>1.8796384146002598E-4</c:v>
                </c:pt>
                <c:pt idx="78">
                  <c:v>1.5170032017997048E-4</c:v>
                </c:pt>
                <c:pt idx="79">
                  <c:v>1.210975345400378E-4</c:v>
                </c:pt>
                <c:pt idx="80">
                  <c:v>9.5511137339965302E-5</c:v>
                </c:pt>
                <c:pt idx="81">
                  <c:v>7.4336496580063027E-5</c:v>
                </c:pt>
                <c:pt idx="82">
                  <c:v>5.700970346000922E-5</c:v>
                </c:pt>
                <c:pt idx="83">
                  <c:v>4.3008277979983411E-5</c:v>
                </c:pt>
                <c:pt idx="84">
                  <c:v>3.1851572139918183E-5</c:v>
                </c:pt>
                <c:pt idx="85">
                  <c:v>2.3100870740089263E-5</c:v>
                </c:pt>
                <c:pt idx="86">
                  <c:v>1.6359189779935335E-5</c:v>
                </c:pt>
                <c:pt idx="87">
                  <c:v>1.1270772459992529E-5</c:v>
                </c:pt>
                <c:pt idx="88">
                  <c:v>7.5202827800602279E-6</c:v>
                </c:pt>
                <c:pt idx="89">
                  <c:v>4.8316967400374722E-6</c:v>
                </c:pt>
                <c:pt idx="90">
                  <c:v>2.9668911399882703E-6</c:v>
                </c:pt>
                <c:pt idx="91">
                  <c:v>1.7239299799909347E-6</c:v>
                </c:pt>
                <c:pt idx="92">
                  <c:v>9.3504845999348163E-7</c:v>
                </c:pt>
                <c:pt idx="93">
                  <c:v>4.643345800081633E-7</c:v>
                </c:pt>
                <c:pt idx="94">
                  <c:v>2.051083399789988E-7</c:v>
                </c:pt>
                <c:pt idx="95">
                  <c:v>7.6998539988437642E-8</c:v>
                </c:pt>
                <c:pt idx="96">
                  <c:v>2.2717180025999539E-8</c:v>
                </c:pt>
                <c:pt idx="97">
                  <c:v>4.5314599850243553E-9</c:v>
                </c:pt>
                <c:pt idx="98">
                  <c:v>4.3337999855452836E-10</c:v>
                </c:pt>
                <c:pt idx="99">
                  <c:v>6.9400041269318535E-12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3190016"/>
        <c:axId val="102107008"/>
      </c:scatterChart>
      <c:valAx>
        <c:axId val="73190016"/>
        <c:scaling>
          <c:orientation val="minMax"/>
          <c:max val="1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 sz="8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sv-SE"/>
                  <a:t>Andel [%]</a:t>
                </a:r>
              </a:p>
            </c:rich>
          </c:tx>
          <c:layout>
            <c:manualLayout>
              <c:xMode val="edge"/>
              <c:yMode val="edge"/>
              <c:x val="0.49217391304347824"/>
              <c:y val="0.83057851239669422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SE"/>
          </a:p>
        </c:txPr>
        <c:crossAx val="102107008"/>
        <c:crosses val="autoZero"/>
        <c:crossBetween val="midCat"/>
      </c:valAx>
      <c:valAx>
        <c:axId val="102107008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sv-SE"/>
                  <a:t>Betafördelningens värde</a:t>
                </a:r>
              </a:p>
            </c:rich>
          </c:tx>
          <c:layout>
            <c:manualLayout>
              <c:xMode val="edge"/>
              <c:yMode val="edge"/>
              <c:x val="3.6521739130434785E-2"/>
              <c:y val="0.19008264462809918"/>
            </c:manualLayout>
          </c:layout>
          <c:overlay val="0"/>
          <c:spPr>
            <a:noFill/>
            <a:ln w="25400">
              <a:noFill/>
            </a:ln>
          </c:spPr>
        </c:title>
        <c:numFmt formatCode="0.0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SE"/>
          </a:p>
        </c:txPr>
        <c:crossAx val="73190016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v-SE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sv-SE"/>
              <a:t>Normalfördelningsplot</a:t>
            </a:r>
          </a:p>
        </c:rich>
      </c:tx>
      <c:layout>
        <c:manualLayout>
          <c:xMode val="edge"/>
          <c:yMode val="edge"/>
          <c:x val="0.38428963895436635"/>
          <c:y val="4.887218045112781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31425058521303"/>
          <c:y val="0.21804511278195488"/>
          <c:w val="0.8131651679545846"/>
          <c:h val="0.59022556390977443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FF0000"/>
                </a:solidFill>
                <a:prstDash val="solid"/>
              </a:ln>
            </c:spPr>
            <c:trendlineType val="linear"/>
            <c:dispRSqr val="0"/>
            <c:dispEq val="0"/>
          </c:trendline>
          <c:xVal>
            <c:numRef>
              <c:f>Sortering!$B$2:$B$1001</c:f>
              <c:numCache>
                <c:formatCode>General</c:formatCode>
                <c:ptCount val="1000"/>
                <c:pt idx="0">
                  <c:v>1.5030303030303029E-2</c:v>
                </c:pt>
                <c:pt idx="1">
                  <c:v>0.25212121212121208</c:v>
                </c:pt>
                <c:pt idx="2">
                  <c:v>0.72727272727272718</c:v>
                </c:pt>
                <c:pt idx="3">
                  <c:v>1.0666666666666667</c:v>
                </c:pt>
                <c:pt idx="4">
                  <c:v>2.2787878787878788</c:v>
                </c:pt>
                <c:pt idx="5">
                  <c:v>18.90909090909091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  <c:pt idx="988">
                  <c:v>0</c:v>
                </c:pt>
                <c:pt idx="989">
                  <c:v>0</c:v>
                </c:pt>
                <c:pt idx="990">
                  <c:v>0</c:v>
                </c:pt>
                <c:pt idx="991">
                  <c:v>0</c:v>
                </c:pt>
                <c:pt idx="992">
                  <c:v>0</c:v>
                </c:pt>
                <c:pt idx="993">
                  <c:v>0</c:v>
                </c:pt>
                <c:pt idx="994">
                  <c:v>0</c:v>
                </c:pt>
                <c:pt idx="995">
                  <c:v>0</c:v>
                </c:pt>
                <c:pt idx="996">
                  <c:v>0</c:v>
                </c:pt>
                <c:pt idx="997">
                  <c:v>0</c:v>
                </c:pt>
                <c:pt idx="998">
                  <c:v>0</c:v>
                </c:pt>
                <c:pt idx="999">
                  <c:v>0</c:v>
                </c:pt>
              </c:numCache>
            </c:numRef>
          </c:xVal>
          <c:yVal>
            <c:numRef>
              <c:f>Sortering!$D$2:$D$1001</c:f>
              <c:numCache>
                <c:formatCode>General</c:formatCode>
                <c:ptCount val="1000"/>
                <c:pt idx="0">
                  <c:v>-1.3829941271006392</c:v>
                </c:pt>
                <c:pt idx="1">
                  <c:v>-0.67448975019608193</c:v>
                </c:pt>
                <c:pt idx="2">
                  <c:v>-0.21042839424792467</c:v>
                </c:pt>
                <c:pt idx="3">
                  <c:v>0.21042839424792484</c:v>
                </c:pt>
                <c:pt idx="4">
                  <c:v>0.67448975019608193</c:v>
                </c:pt>
                <c:pt idx="5">
                  <c:v>1.3829941271006372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  <c:pt idx="50">
                  <c:v>#N/A</c:v>
                </c:pt>
                <c:pt idx="51">
                  <c:v>#N/A</c:v>
                </c:pt>
                <c:pt idx="52">
                  <c:v>#N/A</c:v>
                </c:pt>
                <c:pt idx="53">
                  <c:v>#N/A</c:v>
                </c:pt>
                <c:pt idx="54">
                  <c:v>#N/A</c:v>
                </c:pt>
                <c:pt idx="55">
                  <c:v>#N/A</c:v>
                </c:pt>
                <c:pt idx="56">
                  <c:v>#N/A</c:v>
                </c:pt>
                <c:pt idx="57">
                  <c:v>#N/A</c:v>
                </c:pt>
                <c:pt idx="58">
                  <c:v>#N/A</c:v>
                </c:pt>
                <c:pt idx="59">
                  <c:v>#N/A</c:v>
                </c:pt>
                <c:pt idx="60">
                  <c:v>#N/A</c:v>
                </c:pt>
                <c:pt idx="61">
                  <c:v>#N/A</c:v>
                </c:pt>
                <c:pt idx="62">
                  <c:v>#N/A</c:v>
                </c:pt>
                <c:pt idx="63">
                  <c:v>#N/A</c:v>
                </c:pt>
                <c:pt idx="64">
                  <c:v>#N/A</c:v>
                </c:pt>
                <c:pt idx="65">
                  <c:v>#N/A</c:v>
                </c:pt>
                <c:pt idx="66">
                  <c:v>#N/A</c:v>
                </c:pt>
                <c:pt idx="67">
                  <c:v>#N/A</c:v>
                </c:pt>
                <c:pt idx="68">
                  <c:v>#N/A</c:v>
                </c:pt>
                <c:pt idx="69">
                  <c:v>#N/A</c:v>
                </c:pt>
                <c:pt idx="70">
                  <c:v>#N/A</c:v>
                </c:pt>
                <c:pt idx="71">
                  <c:v>#N/A</c:v>
                </c:pt>
                <c:pt idx="72">
                  <c:v>#N/A</c:v>
                </c:pt>
                <c:pt idx="73">
                  <c:v>#N/A</c:v>
                </c:pt>
                <c:pt idx="74">
                  <c:v>#N/A</c:v>
                </c:pt>
                <c:pt idx="75">
                  <c:v>#N/A</c:v>
                </c:pt>
                <c:pt idx="76">
                  <c:v>#N/A</c:v>
                </c:pt>
                <c:pt idx="77">
                  <c:v>#N/A</c:v>
                </c:pt>
                <c:pt idx="78">
                  <c:v>#N/A</c:v>
                </c:pt>
                <c:pt idx="79">
                  <c:v>#N/A</c:v>
                </c:pt>
                <c:pt idx="80">
                  <c:v>#N/A</c:v>
                </c:pt>
                <c:pt idx="81">
                  <c:v>#N/A</c:v>
                </c:pt>
                <c:pt idx="82">
                  <c:v>#N/A</c:v>
                </c:pt>
                <c:pt idx="83">
                  <c:v>#N/A</c:v>
                </c:pt>
                <c:pt idx="84">
                  <c:v>#N/A</c:v>
                </c:pt>
                <c:pt idx="85">
                  <c:v>#N/A</c:v>
                </c:pt>
                <c:pt idx="86">
                  <c:v>#N/A</c:v>
                </c:pt>
                <c:pt idx="87">
                  <c:v>#N/A</c:v>
                </c:pt>
                <c:pt idx="88">
                  <c:v>#N/A</c:v>
                </c:pt>
                <c:pt idx="89">
                  <c:v>#N/A</c:v>
                </c:pt>
                <c:pt idx="90">
                  <c:v>#N/A</c:v>
                </c:pt>
                <c:pt idx="91">
                  <c:v>#N/A</c:v>
                </c:pt>
                <c:pt idx="92">
                  <c:v>#N/A</c:v>
                </c:pt>
                <c:pt idx="93">
                  <c:v>#N/A</c:v>
                </c:pt>
                <c:pt idx="94">
                  <c:v>#N/A</c:v>
                </c:pt>
                <c:pt idx="95">
                  <c:v>#N/A</c:v>
                </c:pt>
                <c:pt idx="96">
                  <c:v>#N/A</c:v>
                </c:pt>
                <c:pt idx="97">
                  <c:v>#N/A</c:v>
                </c:pt>
                <c:pt idx="98">
                  <c:v>#N/A</c:v>
                </c:pt>
                <c:pt idx="99">
                  <c:v>#N/A</c:v>
                </c:pt>
                <c:pt idx="100">
                  <c:v>#N/A</c:v>
                </c:pt>
                <c:pt idx="101">
                  <c:v>#N/A</c:v>
                </c:pt>
                <c:pt idx="102">
                  <c:v>#N/A</c:v>
                </c:pt>
                <c:pt idx="103">
                  <c:v>#N/A</c:v>
                </c:pt>
                <c:pt idx="104">
                  <c:v>#N/A</c:v>
                </c:pt>
                <c:pt idx="105">
                  <c:v>#N/A</c:v>
                </c:pt>
                <c:pt idx="106">
                  <c:v>#N/A</c:v>
                </c:pt>
                <c:pt idx="107">
                  <c:v>#N/A</c:v>
                </c:pt>
                <c:pt idx="108">
                  <c:v>#N/A</c:v>
                </c:pt>
                <c:pt idx="109">
                  <c:v>#N/A</c:v>
                </c:pt>
                <c:pt idx="110">
                  <c:v>#N/A</c:v>
                </c:pt>
                <c:pt idx="111">
                  <c:v>#N/A</c:v>
                </c:pt>
                <c:pt idx="112">
                  <c:v>#N/A</c:v>
                </c:pt>
                <c:pt idx="113">
                  <c:v>#N/A</c:v>
                </c:pt>
                <c:pt idx="114">
                  <c:v>#N/A</c:v>
                </c:pt>
                <c:pt idx="115">
                  <c:v>#N/A</c:v>
                </c:pt>
                <c:pt idx="116">
                  <c:v>#N/A</c:v>
                </c:pt>
                <c:pt idx="117">
                  <c:v>#N/A</c:v>
                </c:pt>
                <c:pt idx="118">
                  <c:v>#N/A</c:v>
                </c:pt>
                <c:pt idx="119">
                  <c:v>#N/A</c:v>
                </c:pt>
                <c:pt idx="120">
                  <c:v>#N/A</c:v>
                </c:pt>
                <c:pt idx="121">
                  <c:v>#N/A</c:v>
                </c:pt>
                <c:pt idx="122">
                  <c:v>#N/A</c:v>
                </c:pt>
                <c:pt idx="123">
                  <c:v>#N/A</c:v>
                </c:pt>
                <c:pt idx="124">
                  <c:v>#N/A</c:v>
                </c:pt>
                <c:pt idx="125">
                  <c:v>#N/A</c:v>
                </c:pt>
                <c:pt idx="126">
                  <c:v>#N/A</c:v>
                </c:pt>
                <c:pt idx="127">
                  <c:v>#N/A</c:v>
                </c:pt>
                <c:pt idx="128">
                  <c:v>#N/A</c:v>
                </c:pt>
                <c:pt idx="129">
                  <c:v>#N/A</c:v>
                </c:pt>
                <c:pt idx="130">
                  <c:v>#N/A</c:v>
                </c:pt>
                <c:pt idx="131">
                  <c:v>#N/A</c:v>
                </c:pt>
                <c:pt idx="132">
                  <c:v>#N/A</c:v>
                </c:pt>
                <c:pt idx="133">
                  <c:v>#N/A</c:v>
                </c:pt>
                <c:pt idx="134">
                  <c:v>#N/A</c:v>
                </c:pt>
                <c:pt idx="135">
                  <c:v>#N/A</c:v>
                </c:pt>
                <c:pt idx="136">
                  <c:v>#N/A</c:v>
                </c:pt>
                <c:pt idx="137">
                  <c:v>#N/A</c:v>
                </c:pt>
                <c:pt idx="138">
                  <c:v>#N/A</c:v>
                </c:pt>
                <c:pt idx="139">
                  <c:v>#N/A</c:v>
                </c:pt>
                <c:pt idx="140">
                  <c:v>#N/A</c:v>
                </c:pt>
                <c:pt idx="141">
                  <c:v>#N/A</c:v>
                </c:pt>
                <c:pt idx="142">
                  <c:v>#N/A</c:v>
                </c:pt>
                <c:pt idx="143">
                  <c:v>#N/A</c:v>
                </c:pt>
                <c:pt idx="144">
                  <c:v>#N/A</c:v>
                </c:pt>
                <c:pt idx="145">
                  <c:v>#N/A</c:v>
                </c:pt>
                <c:pt idx="146">
                  <c:v>#N/A</c:v>
                </c:pt>
                <c:pt idx="147">
                  <c:v>#N/A</c:v>
                </c:pt>
                <c:pt idx="148">
                  <c:v>#N/A</c:v>
                </c:pt>
                <c:pt idx="149">
                  <c:v>#N/A</c:v>
                </c:pt>
                <c:pt idx="150">
                  <c:v>#N/A</c:v>
                </c:pt>
                <c:pt idx="151">
                  <c:v>#N/A</c:v>
                </c:pt>
                <c:pt idx="152">
                  <c:v>#N/A</c:v>
                </c:pt>
                <c:pt idx="153">
                  <c:v>#N/A</c:v>
                </c:pt>
                <c:pt idx="154">
                  <c:v>#N/A</c:v>
                </c:pt>
                <c:pt idx="155">
                  <c:v>#N/A</c:v>
                </c:pt>
                <c:pt idx="156">
                  <c:v>#N/A</c:v>
                </c:pt>
                <c:pt idx="157">
                  <c:v>#N/A</c:v>
                </c:pt>
                <c:pt idx="158">
                  <c:v>#N/A</c:v>
                </c:pt>
                <c:pt idx="159">
                  <c:v>#N/A</c:v>
                </c:pt>
                <c:pt idx="160">
                  <c:v>#N/A</c:v>
                </c:pt>
                <c:pt idx="161">
                  <c:v>#N/A</c:v>
                </c:pt>
                <c:pt idx="162">
                  <c:v>#N/A</c:v>
                </c:pt>
                <c:pt idx="163">
                  <c:v>#N/A</c:v>
                </c:pt>
                <c:pt idx="164">
                  <c:v>#N/A</c:v>
                </c:pt>
                <c:pt idx="165">
                  <c:v>#N/A</c:v>
                </c:pt>
                <c:pt idx="166">
                  <c:v>#N/A</c:v>
                </c:pt>
                <c:pt idx="167">
                  <c:v>#N/A</c:v>
                </c:pt>
                <c:pt idx="168">
                  <c:v>#N/A</c:v>
                </c:pt>
                <c:pt idx="169">
                  <c:v>#N/A</c:v>
                </c:pt>
                <c:pt idx="170">
                  <c:v>#N/A</c:v>
                </c:pt>
                <c:pt idx="171">
                  <c:v>#N/A</c:v>
                </c:pt>
                <c:pt idx="172">
                  <c:v>#N/A</c:v>
                </c:pt>
                <c:pt idx="173">
                  <c:v>#N/A</c:v>
                </c:pt>
                <c:pt idx="174">
                  <c:v>#N/A</c:v>
                </c:pt>
                <c:pt idx="175">
                  <c:v>#N/A</c:v>
                </c:pt>
                <c:pt idx="176">
                  <c:v>#N/A</c:v>
                </c:pt>
                <c:pt idx="177">
                  <c:v>#N/A</c:v>
                </c:pt>
                <c:pt idx="178">
                  <c:v>#N/A</c:v>
                </c:pt>
                <c:pt idx="179">
                  <c:v>#N/A</c:v>
                </c:pt>
                <c:pt idx="180">
                  <c:v>#N/A</c:v>
                </c:pt>
                <c:pt idx="181">
                  <c:v>#N/A</c:v>
                </c:pt>
                <c:pt idx="182">
                  <c:v>#N/A</c:v>
                </c:pt>
                <c:pt idx="183">
                  <c:v>#N/A</c:v>
                </c:pt>
                <c:pt idx="184">
                  <c:v>#N/A</c:v>
                </c:pt>
                <c:pt idx="185">
                  <c:v>#N/A</c:v>
                </c:pt>
                <c:pt idx="186">
                  <c:v>#N/A</c:v>
                </c:pt>
                <c:pt idx="187">
                  <c:v>#N/A</c:v>
                </c:pt>
                <c:pt idx="188">
                  <c:v>#N/A</c:v>
                </c:pt>
                <c:pt idx="189">
                  <c:v>#N/A</c:v>
                </c:pt>
                <c:pt idx="190">
                  <c:v>#N/A</c:v>
                </c:pt>
                <c:pt idx="191">
                  <c:v>#N/A</c:v>
                </c:pt>
                <c:pt idx="192">
                  <c:v>#N/A</c:v>
                </c:pt>
                <c:pt idx="193">
                  <c:v>#N/A</c:v>
                </c:pt>
                <c:pt idx="194">
                  <c:v>#N/A</c:v>
                </c:pt>
                <c:pt idx="195">
                  <c:v>#N/A</c:v>
                </c:pt>
                <c:pt idx="196">
                  <c:v>#N/A</c:v>
                </c:pt>
                <c:pt idx="197">
                  <c:v>#N/A</c:v>
                </c:pt>
                <c:pt idx="198">
                  <c:v>#N/A</c:v>
                </c:pt>
                <c:pt idx="199">
                  <c:v>#N/A</c:v>
                </c:pt>
                <c:pt idx="200">
                  <c:v>#N/A</c:v>
                </c:pt>
                <c:pt idx="201">
                  <c:v>#N/A</c:v>
                </c:pt>
                <c:pt idx="202">
                  <c:v>#N/A</c:v>
                </c:pt>
                <c:pt idx="203">
                  <c:v>#N/A</c:v>
                </c:pt>
                <c:pt idx="204">
                  <c:v>#N/A</c:v>
                </c:pt>
                <c:pt idx="205">
                  <c:v>#N/A</c:v>
                </c:pt>
                <c:pt idx="206">
                  <c:v>#N/A</c:v>
                </c:pt>
                <c:pt idx="207">
                  <c:v>#N/A</c:v>
                </c:pt>
                <c:pt idx="208">
                  <c:v>#N/A</c:v>
                </c:pt>
                <c:pt idx="209">
                  <c:v>#N/A</c:v>
                </c:pt>
                <c:pt idx="210">
                  <c:v>#N/A</c:v>
                </c:pt>
                <c:pt idx="211">
                  <c:v>#N/A</c:v>
                </c:pt>
                <c:pt idx="212">
                  <c:v>#N/A</c:v>
                </c:pt>
                <c:pt idx="213">
                  <c:v>#N/A</c:v>
                </c:pt>
                <c:pt idx="214">
                  <c:v>#N/A</c:v>
                </c:pt>
                <c:pt idx="215">
                  <c:v>#N/A</c:v>
                </c:pt>
                <c:pt idx="216">
                  <c:v>#N/A</c:v>
                </c:pt>
                <c:pt idx="217">
                  <c:v>#N/A</c:v>
                </c:pt>
                <c:pt idx="218">
                  <c:v>#N/A</c:v>
                </c:pt>
                <c:pt idx="219">
                  <c:v>#N/A</c:v>
                </c:pt>
                <c:pt idx="220">
                  <c:v>#N/A</c:v>
                </c:pt>
                <c:pt idx="221">
                  <c:v>#N/A</c:v>
                </c:pt>
                <c:pt idx="222">
                  <c:v>#N/A</c:v>
                </c:pt>
                <c:pt idx="223">
                  <c:v>#N/A</c:v>
                </c:pt>
                <c:pt idx="224">
                  <c:v>#N/A</c:v>
                </c:pt>
                <c:pt idx="225">
                  <c:v>#N/A</c:v>
                </c:pt>
                <c:pt idx="226">
                  <c:v>#N/A</c:v>
                </c:pt>
                <c:pt idx="227">
                  <c:v>#N/A</c:v>
                </c:pt>
                <c:pt idx="228">
                  <c:v>#N/A</c:v>
                </c:pt>
                <c:pt idx="229">
                  <c:v>#N/A</c:v>
                </c:pt>
                <c:pt idx="230">
                  <c:v>#N/A</c:v>
                </c:pt>
                <c:pt idx="231">
                  <c:v>#N/A</c:v>
                </c:pt>
                <c:pt idx="232">
                  <c:v>#N/A</c:v>
                </c:pt>
                <c:pt idx="233">
                  <c:v>#N/A</c:v>
                </c:pt>
                <c:pt idx="234">
                  <c:v>#N/A</c:v>
                </c:pt>
                <c:pt idx="235">
                  <c:v>#N/A</c:v>
                </c:pt>
                <c:pt idx="236">
                  <c:v>#N/A</c:v>
                </c:pt>
                <c:pt idx="237">
                  <c:v>#N/A</c:v>
                </c:pt>
                <c:pt idx="238">
                  <c:v>#N/A</c:v>
                </c:pt>
                <c:pt idx="239">
                  <c:v>#N/A</c:v>
                </c:pt>
                <c:pt idx="240">
                  <c:v>#N/A</c:v>
                </c:pt>
                <c:pt idx="241">
                  <c:v>#N/A</c:v>
                </c:pt>
                <c:pt idx="242">
                  <c:v>#N/A</c:v>
                </c:pt>
                <c:pt idx="243">
                  <c:v>#N/A</c:v>
                </c:pt>
                <c:pt idx="244">
                  <c:v>#N/A</c:v>
                </c:pt>
                <c:pt idx="245">
                  <c:v>#N/A</c:v>
                </c:pt>
                <c:pt idx="246">
                  <c:v>#N/A</c:v>
                </c:pt>
                <c:pt idx="247">
                  <c:v>#N/A</c:v>
                </c:pt>
                <c:pt idx="248">
                  <c:v>#N/A</c:v>
                </c:pt>
                <c:pt idx="249">
                  <c:v>#N/A</c:v>
                </c:pt>
                <c:pt idx="250">
                  <c:v>#N/A</c:v>
                </c:pt>
                <c:pt idx="251">
                  <c:v>#N/A</c:v>
                </c:pt>
                <c:pt idx="252">
                  <c:v>#N/A</c:v>
                </c:pt>
                <c:pt idx="253">
                  <c:v>#N/A</c:v>
                </c:pt>
                <c:pt idx="254">
                  <c:v>#N/A</c:v>
                </c:pt>
                <c:pt idx="255">
                  <c:v>#N/A</c:v>
                </c:pt>
                <c:pt idx="256">
                  <c:v>#N/A</c:v>
                </c:pt>
                <c:pt idx="257">
                  <c:v>#N/A</c:v>
                </c:pt>
                <c:pt idx="258">
                  <c:v>#N/A</c:v>
                </c:pt>
                <c:pt idx="259">
                  <c:v>#N/A</c:v>
                </c:pt>
                <c:pt idx="260">
                  <c:v>#N/A</c:v>
                </c:pt>
                <c:pt idx="261">
                  <c:v>#N/A</c:v>
                </c:pt>
                <c:pt idx="262">
                  <c:v>#N/A</c:v>
                </c:pt>
                <c:pt idx="263">
                  <c:v>#N/A</c:v>
                </c:pt>
                <c:pt idx="264">
                  <c:v>#N/A</c:v>
                </c:pt>
                <c:pt idx="265">
                  <c:v>#N/A</c:v>
                </c:pt>
                <c:pt idx="266">
                  <c:v>#N/A</c:v>
                </c:pt>
                <c:pt idx="267">
                  <c:v>#N/A</c:v>
                </c:pt>
                <c:pt idx="268">
                  <c:v>#N/A</c:v>
                </c:pt>
                <c:pt idx="269">
                  <c:v>#N/A</c:v>
                </c:pt>
                <c:pt idx="270">
                  <c:v>#N/A</c:v>
                </c:pt>
                <c:pt idx="271">
                  <c:v>#N/A</c:v>
                </c:pt>
                <c:pt idx="272">
                  <c:v>#N/A</c:v>
                </c:pt>
                <c:pt idx="273">
                  <c:v>#N/A</c:v>
                </c:pt>
                <c:pt idx="274">
                  <c:v>#N/A</c:v>
                </c:pt>
                <c:pt idx="275">
                  <c:v>#N/A</c:v>
                </c:pt>
                <c:pt idx="276">
                  <c:v>#N/A</c:v>
                </c:pt>
                <c:pt idx="277">
                  <c:v>#N/A</c:v>
                </c:pt>
                <c:pt idx="278">
                  <c:v>#N/A</c:v>
                </c:pt>
                <c:pt idx="279">
                  <c:v>#N/A</c:v>
                </c:pt>
                <c:pt idx="280">
                  <c:v>#N/A</c:v>
                </c:pt>
                <c:pt idx="281">
                  <c:v>#N/A</c:v>
                </c:pt>
                <c:pt idx="282">
                  <c:v>#N/A</c:v>
                </c:pt>
                <c:pt idx="283">
                  <c:v>#N/A</c:v>
                </c:pt>
                <c:pt idx="284">
                  <c:v>#N/A</c:v>
                </c:pt>
                <c:pt idx="285">
                  <c:v>#N/A</c:v>
                </c:pt>
                <c:pt idx="286">
                  <c:v>#N/A</c:v>
                </c:pt>
                <c:pt idx="287">
                  <c:v>#N/A</c:v>
                </c:pt>
                <c:pt idx="288">
                  <c:v>#N/A</c:v>
                </c:pt>
                <c:pt idx="289">
                  <c:v>#N/A</c:v>
                </c:pt>
                <c:pt idx="290">
                  <c:v>#N/A</c:v>
                </c:pt>
                <c:pt idx="291">
                  <c:v>#N/A</c:v>
                </c:pt>
                <c:pt idx="292">
                  <c:v>#N/A</c:v>
                </c:pt>
                <c:pt idx="293">
                  <c:v>#N/A</c:v>
                </c:pt>
                <c:pt idx="294">
                  <c:v>#N/A</c:v>
                </c:pt>
                <c:pt idx="295">
                  <c:v>#N/A</c:v>
                </c:pt>
                <c:pt idx="296">
                  <c:v>#N/A</c:v>
                </c:pt>
                <c:pt idx="297">
                  <c:v>#N/A</c:v>
                </c:pt>
                <c:pt idx="298">
                  <c:v>#N/A</c:v>
                </c:pt>
                <c:pt idx="299">
                  <c:v>#N/A</c:v>
                </c:pt>
                <c:pt idx="300">
                  <c:v>#N/A</c:v>
                </c:pt>
                <c:pt idx="301">
                  <c:v>#N/A</c:v>
                </c:pt>
                <c:pt idx="302">
                  <c:v>#N/A</c:v>
                </c:pt>
                <c:pt idx="303">
                  <c:v>#N/A</c:v>
                </c:pt>
                <c:pt idx="304">
                  <c:v>#N/A</c:v>
                </c:pt>
                <c:pt idx="305">
                  <c:v>#N/A</c:v>
                </c:pt>
                <c:pt idx="306">
                  <c:v>#N/A</c:v>
                </c:pt>
                <c:pt idx="307">
                  <c:v>#N/A</c:v>
                </c:pt>
                <c:pt idx="308">
                  <c:v>#N/A</c:v>
                </c:pt>
                <c:pt idx="309">
                  <c:v>#N/A</c:v>
                </c:pt>
                <c:pt idx="310">
                  <c:v>#N/A</c:v>
                </c:pt>
                <c:pt idx="311">
                  <c:v>#N/A</c:v>
                </c:pt>
                <c:pt idx="312">
                  <c:v>#N/A</c:v>
                </c:pt>
                <c:pt idx="313">
                  <c:v>#N/A</c:v>
                </c:pt>
                <c:pt idx="314">
                  <c:v>#N/A</c:v>
                </c:pt>
                <c:pt idx="315">
                  <c:v>#N/A</c:v>
                </c:pt>
                <c:pt idx="316">
                  <c:v>#N/A</c:v>
                </c:pt>
                <c:pt idx="317">
                  <c:v>#N/A</c:v>
                </c:pt>
                <c:pt idx="318">
                  <c:v>#N/A</c:v>
                </c:pt>
                <c:pt idx="319">
                  <c:v>#N/A</c:v>
                </c:pt>
                <c:pt idx="320">
                  <c:v>#N/A</c:v>
                </c:pt>
                <c:pt idx="321">
                  <c:v>#N/A</c:v>
                </c:pt>
                <c:pt idx="322">
                  <c:v>#N/A</c:v>
                </c:pt>
                <c:pt idx="323">
                  <c:v>#N/A</c:v>
                </c:pt>
                <c:pt idx="324">
                  <c:v>#N/A</c:v>
                </c:pt>
                <c:pt idx="325">
                  <c:v>#N/A</c:v>
                </c:pt>
                <c:pt idx="326">
                  <c:v>#N/A</c:v>
                </c:pt>
                <c:pt idx="327">
                  <c:v>#N/A</c:v>
                </c:pt>
                <c:pt idx="328">
                  <c:v>#N/A</c:v>
                </c:pt>
                <c:pt idx="329">
                  <c:v>#N/A</c:v>
                </c:pt>
                <c:pt idx="330">
                  <c:v>#N/A</c:v>
                </c:pt>
                <c:pt idx="331">
                  <c:v>#N/A</c:v>
                </c:pt>
                <c:pt idx="332">
                  <c:v>#N/A</c:v>
                </c:pt>
                <c:pt idx="333">
                  <c:v>#N/A</c:v>
                </c:pt>
                <c:pt idx="334">
                  <c:v>#N/A</c:v>
                </c:pt>
                <c:pt idx="335">
                  <c:v>#N/A</c:v>
                </c:pt>
                <c:pt idx="336">
                  <c:v>#N/A</c:v>
                </c:pt>
                <c:pt idx="337">
                  <c:v>#N/A</c:v>
                </c:pt>
                <c:pt idx="338">
                  <c:v>#N/A</c:v>
                </c:pt>
                <c:pt idx="339">
                  <c:v>#N/A</c:v>
                </c:pt>
                <c:pt idx="340">
                  <c:v>#N/A</c:v>
                </c:pt>
                <c:pt idx="341">
                  <c:v>#N/A</c:v>
                </c:pt>
                <c:pt idx="342">
                  <c:v>#N/A</c:v>
                </c:pt>
                <c:pt idx="343">
                  <c:v>#N/A</c:v>
                </c:pt>
                <c:pt idx="344">
                  <c:v>#N/A</c:v>
                </c:pt>
                <c:pt idx="345">
                  <c:v>#N/A</c:v>
                </c:pt>
                <c:pt idx="346">
                  <c:v>#N/A</c:v>
                </c:pt>
                <c:pt idx="347">
                  <c:v>#N/A</c:v>
                </c:pt>
                <c:pt idx="348">
                  <c:v>#N/A</c:v>
                </c:pt>
                <c:pt idx="349">
                  <c:v>#N/A</c:v>
                </c:pt>
                <c:pt idx="350">
                  <c:v>#N/A</c:v>
                </c:pt>
                <c:pt idx="351">
                  <c:v>#N/A</c:v>
                </c:pt>
                <c:pt idx="352">
                  <c:v>#N/A</c:v>
                </c:pt>
                <c:pt idx="353">
                  <c:v>#N/A</c:v>
                </c:pt>
                <c:pt idx="354">
                  <c:v>#N/A</c:v>
                </c:pt>
                <c:pt idx="355">
                  <c:v>#N/A</c:v>
                </c:pt>
                <c:pt idx="356">
                  <c:v>#N/A</c:v>
                </c:pt>
                <c:pt idx="357">
                  <c:v>#N/A</c:v>
                </c:pt>
                <c:pt idx="358">
                  <c:v>#N/A</c:v>
                </c:pt>
                <c:pt idx="359">
                  <c:v>#N/A</c:v>
                </c:pt>
                <c:pt idx="360">
                  <c:v>#N/A</c:v>
                </c:pt>
                <c:pt idx="361">
                  <c:v>#N/A</c:v>
                </c:pt>
                <c:pt idx="362">
                  <c:v>#N/A</c:v>
                </c:pt>
                <c:pt idx="363">
                  <c:v>#N/A</c:v>
                </c:pt>
                <c:pt idx="364">
                  <c:v>#N/A</c:v>
                </c:pt>
                <c:pt idx="365">
                  <c:v>#N/A</c:v>
                </c:pt>
                <c:pt idx="366">
                  <c:v>#N/A</c:v>
                </c:pt>
                <c:pt idx="367">
                  <c:v>#N/A</c:v>
                </c:pt>
                <c:pt idx="368">
                  <c:v>#N/A</c:v>
                </c:pt>
                <c:pt idx="369">
                  <c:v>#N/A</c:v>
                </c:pt>
                <c:pt idx="370">
                  <c:v>#N/A</c:v>
                </c:pt>
                <c:pt idx="371">
                  <c:v>#N/A</c:v>
                </c:pt>
                <c:pt idx="372">
                  <c:v>#N/A</c:v>
                </c:pt>
                <c:pt idx="373">
                  <c:v>#N/A</c:v>
                </c:pt>
                <c:pt idx="374">
                  <c:v>#N/A</c:v>
                </c:pt>
                <c:pt idx="375">
                  <c:v>#N/A</c:v>
                </c:pt>
                <c:pt idx="376">
                  <c:v>#N/A</c:v>
                </c:pt>
                <c:pt idx="377">
                  <c:v>#N/A</c:v>
                </c:pt>
                <c:pt idx="378">
                  <c:v>#N/A</c:v>
                </c:pt>
                <c:pt idx="379">
                  <c:v>#N/A</c:v>
                </c:pt>
                <c:pt idx="380">
                  <c:v>#N/A</c:v>
                </c:pt>
                <c:pt idx="381">
                  <c:v>#N/A</c:v>
                </c:pt>
                <c:pt idx="382">
                  <c:v>#N/A</c:v>
                </c:pt>
                <c:pt idx="383">
                  <c:v>#N/A</c:v>
                </c:pt>
                <c:pt idx="384">
                  <c:v>#N/A</c:v>
                </c:pt>
                <c:pt idx="385">
                  <c:v>#N/A</c:v>
                </c:pt>
                <c:pt idx="386">
                  <c:v>#N/A</c:v>
                </c:pt>
                <c:pt idx="387">
                  <c:v>#N/A</c:v>
                </c:pt>
                <c:pt idx="388">
                  <c:v>#N/A</c:v>
                </c:pt>
                <c:pt idx="389">
                  <c:v>#N/A</c:v>
                </c:pt>
                <c:pt idx="390">
                  <c:v>#N/A</c:v>
                </c:pt>
                <c:pt idx="391">
                  <c:v>#N/A</c:v>
                </c:pt>
                <c:pt idx="392">
                  <c:v>#N/A</c:v>
                </c:pt>
                <c:pt idx="393">
                  <c:v>#N/A</c:v>
                </c:pt>
                <c:pt idx="394">
                  <c:v>#N/A</c:v>
                </c:pt>
                <c:pt idx="395">
                  <c:v>#N/A</c:v>
                </c:pt>
                <c:pt idx="396">
                  <c:v>#N/A</c:v>
                </c:pt>
                <c:pt idx="397">
                  <c:v>#N/A</c:v>
                </c:pt>
                <c:pt idx="398">
                  <c:v>#N/A</c:v>
                </c:pt>
                <c:pt idx="399">
                  <c:v>#N/A</c:v>
                </c:pt>
                <c:pt idx="400">
                  <c:v>#N/A</c:v>
                </c:pt>
                <c:pt idx="401">
                  <c:v>#N/A</c:v>
                </c:pt>
                <c:pt idx="402">
                  <c:v>#N/A</c:v>
                </c:pt>
                <c:pt idx="403">
                  <c:v>#N/A</c:v>
                </c:pt>
                <c:pt idx="404">
                  <c:v>#N/A</c:v>
                </c:pt>
                <c:pt idx="405">
                  <c:v>#N/A</c:v>
                </c:pt>
                <c:pt idx="406">
                  <c:v>#N/A</c:v>
                </c:pt>
                <c:pt idx="407">
                  <c:v>#N/A</c:v>
                </c:pt>
                <c:pt idx="408">
                  <c:v>#N/A</c:v>
                </c:pt>
                <c:pt idx="409">
                  <c:v>#N/A</c:v>
                </c:pt>
                <c:pt idx="410">
                  <c:v>#N/A</c:v>
                </c:pt>
                <c:pt idx="411">
                  <c:v>#N/A</c:v>
                </c:pt>
                <c:pt idx="412">
                  <c:v>#N/A</c:v>
                </c:pt>
                <c:pt idx="413">
                  <c:v>#N/A</c:v>
                </c:pt>
                <c:pt idx="414">
                  <c:v>#N/A</c:v>
                </c:pt>
                <c:pt idx="415">
                  <c:v>#N/A</c:v>
                </c:pt>
                <c:pt idx="416">
                  <c:v>#N/A</c:v>
                </c:pt>
                <c:pt idx="417">
                  <c:v>#N/A</c:v>
                </c:pt>
                <c:pt idx="418">
                  <c:v>#N/A</c:v>
                </c:pt>
                <c:pt idx="419">
                  <c:v>#N/A</c:v>
                </c:pt>
                <c:pt idx="420">
                  <c:v>#N/A</c:v>
                </c:pt>
                <c:pt idx="421">
                  <c:v>#N/A</c:v>
                </c:pt>
                <c:pt idx="422">
                  <c:v>#N/A</c:v>
                </c:pt>
                <c:pt idx="423">
                  <c:v>#N/A</c:v>
                </c:pt>
                <c:pt idx="424">
                  <c:v>#N/A</c:v>
                </c:pt>
                <c:pt idx="425">
                  <c:v>#N/A</c:v>
                </c:pt>
                <c:pt idx="426">
                  <c:v>#N/A</c:v>
                </c:pt>
                <c:pt idx="427">
                  <c:v>#N/A</c:v>
                </c:pt>
                <c:pt idx="428">
                  <c:v>#N/A</c:v>
                </c:pt>
                <c:pt idx="429">
                  <c:v>#N/A</c:v>
                </c:pt>
                <c:pt idx="430">
                  <c:v>#N/A</c:v>
                </c:pt>
                <c:pt idx="431">
                  <c:v>#N/A</c:v>
                </c:pt>
                <c:pt idx="432">
                  <c:v>#N/A</c:v>
                </c:pt>
                <c:pt idx="433">
                  <c:v>#N/A</c:v>
                </c:pt>
                <c:pt idx="434">
                  <c:v>#N/A</c:v>
                </c:pt>
                <c:pt idx="435">
                  <c:v>#N/A</c:v>
                </c:pt>
                <c:pt idx="436">
                  <c:v>#N/A</c:v>
                </c:pt>
                <c:pt idx="437">
                  <c:v>#N/A</c:v>
                </c:pt>
                <c:pt idx="438">
                  <c:v>#N/A</c:v>
                </c:pt>
                <c:pt idx="439">
                  <c:v>#N/A</c:v>
                </c:pt>
                <c:pt idx="440">
                  <c:v>#N/A</c:v>
                </c:pt>
                <c:pt idx="441">
                  <c:v>#N/A</c:v>
                </c:pt>
                <c:pt idx="442">
                  <c:v>#N/A</c:v>
                </c:pt>
                <c:pt idx="443">
                  <c:v>#N/A</c:v>
                </c:pt>
                <c:pt idx="444">
                  <c:v>#N/A</c:v>
                </c:pt>
                <c:pt idx="445">
                  <c:v>#N/A</c:v>
                </c:pt>
                <c:pt idx="446">
                  <c:v>#N/A</c:v>
                </c:pt>
                <c:pt idx="447">
                  <c:v>#N/A</c:v>
                </c:pt>
                <c:pt idx="448">
                  <c:v>#N/A</c:v>
                </c:pt>
                <c:pt idx="449">
                  <c:v>#N/A</c:v>
                </c:pt>
                <c:pt idx="450">
                  <c:v>#N/A</c:v>
                </c:pt>
                <c:pt idx="451">
                  <c:v>#N/A</c:v>
                </c:pt>
                <c:pt idx="452">
                  <c:v>#N/A</c:v>
                </c:pt>
                <c:pt idx="453">
                  <c:v>#N/A</c:v>
                </c:pt>
                <c:pt idx="454">
                  <c:v>#N/A</c:v>
                </c:pt>
                <c:pt idx="455">
                  <c:v>#N/A</c:v>
                </c:pt>
                <c:pt idx="456">
                  <c:v>#N/A</c:v>
                </c:pt>
                <c:pt idx="457">
                  <c:v>#N/A</c:v>
                </c:pt>
                <c:pt idx="458">
                  <c:v>#N/A</c:v>
                </c:pt>
                <c:pt idx="459">
                  <c:v>#N/A</c:v>
                </c:pt>
                <c:pt idx="460">
                  <c:v>#N/A</c:v>
                </c:pt>
                <c:pt idx="461">
                  <c:v>#N/A</c:v>
                </c:pt>
                <c:pt idx="462">
                  <c:v>#N/A</c:v>
                </c:pt>
                <c:pt idx="463">
                  <c:v>#N/A</c:v>
                </c:pt>
                <c:pt idx="464">
                  <c:v>#N/A</c:v>
                </c:pt>
                <c:pt idx="465">
                  <c:v>#N/A</c:v>
                </c:pt>
                <c:pt idx="466">
                  <c:v>#N/A</c:v>
                </c:pt>
                <c:pt idx="467">
                  <c:v>#N/A</c:v>
                </c:pt>
                <c:pt idx="468">
                  <c:v>#N/A</c:v>
                </c:pt>
                <c:pt idx="469">
                  <c:v>#N/A</c:v>
                </c:pt>
                <c:pt idx="470">
                  <c:v>#N/A</c:v>
                </c:pt>
                <c:pt idx="471">
                  <c:v>#N/A</c:v>
                </c:pt>
                <c:pt idx="472">
                  <c:v>#N/A</c:v>
                </c:pt>
                <c:pt idx="473">
                  <c:v>#N/A</c:v>
                </c:pt>
                <c:pt idx="474">
                  <c:v>#N/A</c:v>
                </c:pt>
                <c:pt idx="475">
                  <c:v>#N/A</c:v>
                </c:pt>
                <c:pt idx="476">
                  <c:v>#N/A</c:v>
                </c:pt>
                <c:pt idx="477">
                  <c:v>#N/A</c:v>
                </c:pt>
                <c:pt idx="478">
                  <c:v>#N/A</c:v>
                </c:pt>
                <c:pt idx="479">
                  <c:v>#N/A</c:v>
                </c:pt>
                <c:pt idx="480">
                  <c:v>#N/A</c:v>
                </c:pt>
                <c:pt idx="481">
                  <c:v>#N/A</c:v>
                </c:pt>
                <c:pt idx="482">
                  <c:v>#N/A</c:v>
                </c:pt>
                <c:pt idx="483">
                  <c:v>#N/A</c:v>
                </c:pt>
                <c:pt idx="484">
                  <c:v>#N/A</c:v>
                </c:pt>
                <c:pt idx="485">
                  <c:v>#N/A</c:v>
                </c:pt>
                <c:pt idx="486">
                  <c:v>#N/A</c:v>
                </c:pt>
                <c:pt idx="487">
                  <c:v>#N/A</c:v>
                </c:pt>
                <c:pt idx="488">
                  <c:v>#N/A</c:v>
                </c:pt>
                <c:pt idx="489">
                  <c:v>#N/A</c:v>
                </c:pt>
                <c:pt idx="490">
                  <c:v>#N/A</c:v>
                </c:pt>
                <c:pt idx="491">
                  <c:v>#N/A</c:v>
                </c:pt>
                <c:pt idx="492">
                  <c:v>#N/A</c:v>
                </c:pt>
                <c:pt idx="493">
                  <c:v>#N/A</c:v>
                </c:pt>
                <c:pt idx="494">
                  <c:v>#N/A</c:v>
                </c:pt>
                <c:pt idx="495">
                  <c:v>#N/A</c:v>
                </c:pt>
                <c:pt idx="496">
                  <c:v>#N/A</c:v>
                </c:pt>
                <c:pt idx="497">
                  <c:v>#N/A</c:v>
                </c:pt>
                <c:pt idx="498">
                  <c:v>#N/A</c:v>
                </c:pt>
                <c:pt idx="499">
                  <c:v>#N/A</c:v>
                </c:pt>
                <c:pt idx="500">
                  <c:v>#N/A</c:v>
                </c:pt>
                <c:pt idx="501">
                  <c:v>#N/A</c:v>
                </c:pt>
                <c:pt idx="502">
                  <c:v>#N/A</c:v>
                </c:pt>
                <c:pt idx="503">
                  <c:v>#N/A</c:v>
                </c:pt>
                <c:pt idx="504">
                  <c:v>#N/A</c:v>
                </c:pt>
                <c:pt idx="505">
                  <c:v>#N/A</c:v>
                </c:pt>
                <c:pt idx="506">
                  <c:v>#N/A</c:v>
                </c:pt>
                <c:pt idx="507">
                  <c:v>#N/A</c:v>
                </c:pt>
                <c:pt idx="508">
                  <c:v>#N/A</c:v>
                </c:pt>
                <c:pt idx="509">
                  <c:v>#N/A</c:v>
                </c:pt>
                <c:pt idx="510">
                  <c:v>#N/A</c:v>
                </c:pt>
                <c:pt idx="511">
                  <c:v>#N/A</c:v>
                </c:pt>
                <c:pt idx="512">
                  <c:v>#N/A</c:v>
                </c:pt>
                <c:pt idx="513">
                  <c:v>#N/A</c:v>
                </c:pt>
                <c:pt idx="514">
                  <c:v>#N/A</c:v>
                </c:pt>
                <c:pt idx="515">
                  <c:v>#N/A</c:v>
                </c:pt>
                <c:pt idx="516">
                  <c:v>#N/A</c:v>
                </c:pt>
                <c:pt idx="517">
                  <c:v>#N/A</c:v>
                </c:pt>
                <c:pt idx="518">
                  <c:v>#N/A</c:v>
                </c:pt>
                <c:pt idx="519">
                  <c:v>#N/A</c:v>
                </c:pt>
                <c:pt idx="520">
                  <c:v>#N/A</c:v>
                </c:pt>
                <c:pt idx="521">
                  <c:v>#N/A</c:v>
                </c:pt>
                <c:pt idx="522">
                  <c:v>#N/A</c:v>
                </c:pt>
                <c:pt idx="523">
                  <c:v>#N/A</c:v>
                </c:pt>
                <c:pt idx="524">
                  <c:v>#N/A</c:v>
                </c:pt>
                <c:pt idx="525">
                  <c:v>#N/A</c:v>
                </c:pt>
                <c:pt idx="526">
                  <c:v>#N/A</c:v>
                </c:pt>
                <c:pt idx="527">
                  <c:v>#N/A</c:v>
                </c:pt>
                <c:pt idx="528">
                  <c:v>#N/A</c:v>
                </c:pt>
                <c:pt idx="529">
                  <c:v>#N/A</c:v>
                </c:pt>
                <c:pt idx="530">
                  <c:v>#N/A</c:v>
                </c:pt>
                <c:pt idx="531">
                  <c:v>#N/A</c:v>
                </c:pt>
                <c:pt idx="532">
                  <c:v>#N/A</c:v>
                </c:pt>
                <c:pt idx="533">
                  <c:v>#N/A</c:v>
                </c:pt>
                <c:pt idx="534">
                  <c:v>#N/A</c:v>
                </c:pt>
                <c:pt idx="535">
                  <c:v>#N/A</c:v>
                </c:pt>
                <c:pt idx="536">
                  <c:v>#N/A</c:v>
                </c:pt>
                <c:pt idx="537">
                  <c:v>#N/A</c:v>
                </c:pt>
                <c:pt idx="538">
                  <c:v>#N/A</c:v>
                </c:pt>
                <c:pt idx="539">
                  <c:v>#N/A</c:v>
                </c:pt>
                <c:pt idx="540">
                  <c:v>#N/A</c:v>
                </c:pt>
                <c:pt idx="541">
                  <c:v>#N/A</c:v>
                </c:pt>
                <c:pt idx="542">
                  <c:v>#N/A</c:v>
                </c:pt>
                <c:pt idx="543">
                  <c:v>#N/A</c:v>
                </c:pt>
                <c:pt idx="544">
                  <c:v>#N/A</c:v>
                </c:pt>
                <c:pt idx="545">
                  <c:v>#N/A</c:v>
                </c:pt>
                <c:pt idx="546">
                  <c:v>#N/A</c:v>
                </c:pt>
                <c:pt idx="547">
                  <c:v>#N/A</c:v>
                </c:pt>
                <c:pt idx="548">
                  <c:v>#N/A</c:v>
                </c:pt>
                <c:pt idx="549">
                  <c:v>#N/A</c:v>
                </c:pt>
                <c:pt idx="550">
                  <c:v>#N/A</c:v>
                </c:pt>
                <c:pt idx="551">
                  <c:v>#N/A</c:v>
                </c:pt>
                <c:pt idx="552">
                  <c:v>#N/A</c:v>
                </c:pt>
                <c:pt idx="553">
                  <c:v>#N/A</c:v>
                </c:pt>
                <c:pt idx="554">
                  <c:v>#N/A</c:v>
                </c:pt>
                <c:pt idx="555">
                  <c:v>#N/A</c:v>
                </c:pt>
                <c:pt idx="556">
                  <c:v>#N/A</c:v>
                </c:pt>
                <c:pt idx="557">
                  <c:v>#N/A</c:v>
                </c:pt>
                <c:pt idx="558">
                  <c:v>#N/A</c:v>
                </c:pt>
                <c:pt idx="559">
                  <c:v>#N/A</c:v>
                </c:pt>
                <c:pt idx="560">
                  <c:v>#N/A</c:v>
                </c:pt>
                <c:pt idx="561">
                  <c:v>#N/A</c:v>
                </c:pt>
                <c:pt idx="562">
                  <c:v>#N/A</c:v>
                </c:pt>
                <c:pt idx="563">
                  <c:v>#N/A</c:v>
                </c:pt>
                <c:pt idx="564">
                  <c:v>#N/A</c:v>
                </c:pt>
                <c:pt idx="565">
                  <c:v>#N/A</c:v>
                </c:pt>
                <c:pt idx="566">
                  <c:v>#N/A</c:v>
                </c:pt>
                <c:pt idx="567">
                  <c:v>#N/A</c:v>
                </c:pt>
                <c:pt idx="568">
                  <c:v>#N/A</c:v>
                </c:pt>
                <c:pt idx="569">
                  <c:v>#N/A</c:v>
                </c:pt>
                <c:pt idx="570">
                  <c:v>#N/A</c:v>
                </c:pt>
                <c:pt idx="571">
                  <c:v>#N/A</c:v>
                </c:pt>
                <c:pt idx="572">
                  <c:v>#N/A</c:v>
                </c:pt>
                <c:pt idx="573">
                  <c:v>#N/A</c:v>
                </c:pt>
                <c:pt idx="574">
                  <c:v>#N/A</c:v>
                </c:pt>
                <c:pt idx="575">
                  <c:v>#N/A</c:v>
                </c:pt>
                <c:pt idx="576">
                  <c:v>#N/A</c:v>
                </c:pt>
                <c:pt idx="577">
                  <c:v>#N/A</c:v>
                </c:pt>
                <c:pt idx="578">
                  <c:v>#N/A</c:v>
                </c:pt>
                <c:pt idx="579">
                  <c:v>#N/A</c:v>
                </c:pt>
                <c:pt idx="580">
                  <c:v>#N/A</c:v>
                </c:pt>
                <c:pt idx="581">
                  <c:v>#N/A</c:v>
                </c:pt>
                <c:pt idx="582">
                  <c:v>#N/A</c:v>
                </c:pt>
                <c:pt idx="583">
                  <c:v>#N/A</c:v>
                </c:pt>
                <c:pt idx="584">
                  <c:v>#N/A</c:v>
                </c:pt>
                <c:pt idx="585">
                  <c:v>#N/A</c:v>
                </c:pt>
                <c:pt idx="586">
                  <c:v>#N/A</c:v>
                </c:pt>
                <c:pt idx="587">
                  <c:v>#N/A</c:v>
                </c:pt>
                <c:pt idx="588">
                  <c:v>#N/A</c:v>
                </c:pt>
                <c:pt idx="589">
                  <c:v>#N/A</c:v>
                </c:pt>
                <c:pt idx="590">
                  <c:v>#N/A</c:v>
                </c:pt>
                <c:pt idx="591">
                  <c:v>#N/A</c:v>
                </c:pt>
                <c:pt idx="592">
                  <c:v>#N/A</c:v>
                </c:pt>
                <c:pt idx="593">
                  <c:v>#N/A</c:v>
                </c:pt>
                <c:pt idx="594">
                  <c:v>#N/A</c:v>
                </c:pt>
                <c:pt idx="595">
                  <c:v>#N/A</c:v>
                </c:pt>
                <c:pt idx="596">
                  <c:v>#N/A</c:v>
                </c:pt>
                <c:pt idx="597">
                  <c:v>#N/A</c:v>
                </c:pt>
                <c:pt idx="598">
                  <c:v>#N/A</c:v>
                </c:pt>
                <c:pt idx="599">
                  <c:v>#N/A</c:v>
                </c:pt>
                <c:pt idx="600">
                  <c:v>#N/A</c:v>
                </c:pt>
                <c:pt idx="601">
                  <c:v>#N/A</c:v>
                </c:pt>
                <c:pt idx="602">
                  <c:v>#N/A</c:v>
                </c:pt>
                <c:pt idx="603">
                  <c:v>#N/A</c:v>
                </c:pt>
                <c:pt idx="604">
                  <c:v>#N/A</c:v>
                </c:pt>
                <c:pt idx="605">
                  <c:v>#N/A</c:v>
                </c:pt>
                <c:pt idx="606">
                  <c:v>#N/A</c:v>
                </c:pt>
                <c:pt idx="607">
                  <c:v>#N/A</c:v>
                </c:pt>
                <c:pt idx="608">
                  <c:v>#N/A</c:v>
                </c:pt>
                <c:pt idx="609">
                  <c:v>#N/A</c:v>
                </c:pt>
                <c:pt idx="610">
                  <c:v>#N/A</c:v>
                </c:pt>
                <c:pt idx="611">
                  <c:v>#N/A</c:v>
                </c:pt>
                <c:pt idx="612">
                  <c:v>#N/A</c:v>
                </c:pt>
                <c:pt idx="613">
                  <c:v>#N/A</c:v>
                </c:pt>
                <c:pt idx="614">
                  <c:v>#N/A</c:v>
                </c:pt>
                <c:pt idx="615">
                  <c:v>#N/A</c:v>
                </c:pt>
                <c:pt idx="616">
                  <c:v>#N/A</c:v>
                </c:pt>
                <c:pt idx="617">
                  <c:v>#N/A</c:v>
                </c:pt>
                <c:pt idx="618">
                  <c:v>#N/A</c:v>
                </c:pt>
                <c:pt idx="619">
                  <c:v>#N/A</c:v>
                </c:pt>
                <c:pt idx="620">
                  <c:v>#N/A</c:v>
                </c:pt>
                <c:pt idx="621">
                  <c:v>#N/A</c:v>
                </c:pt>
                <c:pt idx="622">
                  <c:v>#N/A</c:v>
                </c:pt>
                <c:pt idx="623">
                  <c:v>#N/A</c:v>
                </c:pt>
                <c:pt idx="624">
                  <c:v>#N/A</c:v>
                </c:pt>
                <c:pt idx="625">
                  <c:v>#N/A</c:v>
                </c:pt>
                <c:pt idx="626">
                  <c:v>#N/A</c:v>
                </c:pt>
                <c:pt idx="627">
                  <c:v>#N/A</c:v>
                </c:pt>
                <c:pt idx="628">
                  <c:v>#N/A</c:v>
                </c:pt>
                <c:pt idx="629">
                  <c:v>#N/A</c:v>
                </c:pt>
                <c:pt idx="630">
                  <c:v>#N/A</c:v>
                </c:pt>
                <c:pt idx="631">
                  <c:v>#N/A</c:v>
                </c:pt>
                <c:pt idx="632">
                  <c:v>#N/A</c:v>
                </c:pt>
                <c:pt idx="633">
                  <c:v>#N/A</c:v>
                </c:pt>
                <c:pt idx="634">
                  <c:v>#N/A</c:v>
                </c:pt>
                <c:pt idx="635">
                  <c:v>#N/A</c:v>
                </c:pt>
                <c:pt idx="636">
                  <c:v>#N/A</c:v>
                </c:pt>
                <c:pt idx="637">
                  <c:v>#N/A</c:v>
                </c:pt>
                <c:pt idx="638">
                  <c:v>#N/A</c:v>
                </c:pt>
                <c:pt idx="639">
                  <c:v>#N/A</c:v>
                </c:pt>
                <c:pt idx="640">
                  <c:v>#N/A</c:v>
                </c:pt>
                <c:pt idx="641">
                  <c:v>#N/A</c:v>
                </c:pt>
                <c:pt idx="642">
                  <c:v>#N/A</c:v>
                </c:pt>
                <c:pt idx="643">
                  <c:v>#N/A</c:v>
                </c:pt>
                <c:pt idx="644">
                  <c:v>#N/A</c:v>
                </c:pt>
                <c:pt idx="645">
                  <c:v>#N/A</c:v>
                </c:pt>
                <c:pt idx="646">
                  <c:v>#N/A</c:v>
                </c:pt>
                <c:pt idx="647">
                  <c:v>#N/A</c:v>
                </c:pt>
                <c:pt idx="648">
                  <c:v>#N/A</c:v>
                </c:pt>
                <c:pt idx="649">
                  <c:v>#N/A</c:v>
                </c:pt>
                <c:pt idx="650">
                  <c:v>#N/A</c:v>
                </c:pt>
                <c:pt idx="651">
                  <c:v>#N/A</c:v>
                </c:pt>
                <c:pt idx="652">
                  <c:v>#N/A</c:v>
                </c:pt>
                <c:pt idx="653">
                  <c:v>#N/A</c:v>
                </c:pt>
                <c:pt idx="654">
                  <c:v>#N/A</c:v>
                </c:pt>
                <c:pt idx="655">
                  <c:v>#N/A</c:v>
                </c:pt>
                <c:pt idx="656">
                  <c:v>#N/A</c:v>
                </c:pt>
                <c:pt idx="657">
                  <c:v>#N/A</c:v>
                </c:pt>
                <c:pt idx="658">
                  <c:v>#N/A</c:v>
                </c:pt>
                <c:pt idx="659">
                  <c:v>#N/A</c:v>
                </c:pt>
                <c:pt idx="660">
                  <c:v>#N/A</c:v>
                </c:pt>
                <c:pt idx="661">
                  <c:v>#N/A</c:v>
                </c:pt>
                <c:pt idx="662">
                  <c:v>#N/A</c:v>
                </c:pt>
                <c:pt idx="663">
                  <c:v>#N/A</c:v>
                </c:pt>
                <c:pt idx="664">
                  <c:v>#N/A</c:v>
                </c:pt>
                <c:pt idx="665">
                  <c:v>#N/A</c:v>
                </c:pt>
                <c:pt idx="666">
                  <c:v>#N/A</c:v>
                </c:pt>
                <c:pt idx="667">
                  <c:v>#N/A</c:v>
                </c:pt>
                <c:pt idx="668">
                  <c:v>#N/A</c:v>
                </c:pt>
                <c:pt idx="669">
                  <c:v>#N/A</c:v>
                </c:pt>
                <c:pt idx="670">
                  <c:v>#N/A</c:v>
                </c:pt>
                <c:pt idx="671">
                  <c:v>#N/A</c:v>
                </c:pt>
                <c:pt idx="672">
                  <c:v>#N/A</c:v>
                </c:pt>
                <c:pt idx="673">
                  <c:v>#N/A</c:v>
                </c:pt>
                <c:pt idx="674">
                  <c:v>#N/A</c:v>
                </c:pt>
                <c:pt idx="675">
                  <c:v>#N/A</c:v>
                </c:pt>
                <c:pt idx="676">
                  <c:v>#N/A</c:v>
                </c:pt>
                <c:pt idx="677">
                  <c:v>#N/A</c:v>
                </c:pt>
                <c:pt idx="678">
                  <c:v>#N/A</c:v>
                </c:pt>
                <c:pt idx="679">
                  <c:v>#N/A</c:v>
                </c:pt>
                <c:pt idx="680">
                  <c:v>#N/A</c:v>
                </c:pt>
                <c:pt idx="681">
                  <c:v>#N/A</c:v>
                </c:pt>
                <c:pt idx="682">
                  <c:v>#N/A</c:v>
                </c:pt>
                <c:pt idx="683">
                  <c:v>#N/A</c:v>
                </c:pt>
                <c:pt idx="684">
                  <c:v>#N/A</c:v>
                </c:pt>
                <c:pt idx="685">
                  <c:v>#N/A</c:v>
                </c:pt>
                <c:pt idx="686">
                  <c:v>#N/A</c:v>
                </c:pt>
                <c:pt idx="687">
                  <c:v>#N/A</c:v>
                </c:pt>
                <c:pt idx="688">
                  <c:v>#N/A</c:v>
                </c:pt>
                <c:pt idx="689">
                  <c:v>#N/A</c:v>
                </c:pt>
                <c:pt idx="690">
                  <c:v>#N/A</c:v>
                </c:pt>
                <c:pt idx="691">
                  <c:v>#N/A</c:v>
                </c:pt>
                <c:pt idx="692">
                  <c:v>#N/A</c:v>
                </c:pt>
                <c:pt idx="693">
                  <c:v>#N/A</c:v>
                </c:pt>
                <c:pt idx="694">
                  <c:v>#N/A</c:v>
                </c:pt>
                <c:pt idx="695">
                  <c:v>#N/A</c:v>
                </c:pt>
                <c:pt idx="696">
                  <c:v>#N/A</c:v>
                </c:pt>
                <c:pt idx="697">
                  <c:v>#N/A</c:v>
                </c:pt>
                <c:pt idx="698">
                  <c:v>#N/A</c:v>
                </c:pt>
                <c:pt idx="699">
                  <c:v>#N/A</c:v>
                </c:pt>
                <c:pt idx="700">
                  <c:v>#N/A</c:v>
                </c:pt>
                <c:pt idx="701">
                  <c:v>#N/A</c:v>
                </c:pt>
                <c:pt idx="702">
                  <c:v>#N/A</c:v>
                </c:pt>
                <c:pt idx="703">
                  <c:v>#N/A</c:v>
                </c:pt>
                <c:pt idx="704">
                  <c:v>#N/A</c:v>
                </c:pt>
                <c:pt idx="705">
                  <c:v>#N/A</c:v>
                </c:pt>
                <c:pt idx="706">
                  <c:v>#N/A</c:v>
                </c:pt>
                <c:pt idx="707">
                  <c:v>#N/A</c:v>
                </c:pt>
                <c:pt idx="708">
                  <c:v>#N/A</c:v>
                </c:pt>
                <c:pt idx="709">
                  <c:v>#N/A</c:v>
                </c:pt>
                <c:pt idx="710">
                  <c:v>#N/A</c:v>
                </c:pt>
                <c:pt idx="711">
                  <c:v>#N/A</c:v>
                </c:pt>
                <c:pt idx="712">
                  <c:v>#N/A</c:v>
                </c:pt>
                <c:pt idx="713">
                  <c:v>#N/A</c:v>
                </c:pt>
                <c:pt idx="714">
                  <c:v>#N/A</c:v>
                </c:pt>
                <c:pt idx="715">
                  <c:v>#N/A</c:v>
                </c:pt>
                <c:pt idx="716">
                  <c:v>#N/A</c:v>
                </c:pt>
                <c:pt idx="717">
                  <c:v>#N/A</c:v>
                </c:pt>
                <c:pt idx="718">
                  <c:v>#N/A</c:v>
                </c:pt>
                <c:pt idx="719">
                  <c:v>#N/A</c:v>
                </c:pt>
                <c:pt idx="720">
                  <c:v>#N/A</c:v>
                </c:pt>
                <c:pt idx="721">
                  <c:v>#N/A</c:v>
                </c:pt>
                <c:pt idx="722">
                  <c:v>#N/A</c:v>
                </c:pt>
                <c:pt idx="723">
                  <c:v>#N/A</c:v>
                </c:pt>
                <c:pt idx="724">
                  <c:v>#N/A</c:v>
                </c:pt>
                <c:pt idx="725">
                  <c:v>#N/A</c:v>
                </c:pt>
                <c:pt idx="726">
                  <c:v>#N/A</c:v>
                </c:pt>
                <c:pt idx="727">
                  <c:v>#N/A</c:v>
                </c:pt>
                <c:pt idx="728">
                  <c:v>#N/A</c:v>
                </c:pt>
                <c:pt idx="729">
                  <c:v>#N/A</c:v>
                </c:pt>
                <c:pt idx="730">
                  <c:v>#N/A</c:v>
                </c:pt>
                <c:pt idx="731">
                  <c:v>#N/A</c:v>
                </c:pt>
                <c:pt idx="732">
                  <c:v>#N/A</c:v>
                </c:pt>
                <c:pt idx="733">
                  <c:v>#N/A</c:v>
                </c:pt>
                <c:pt idx="734">
                  <c:v>#N/A</c:v>
                </c:pt>
                <c:pt idx="735">
                  <c:v>#N/A</c:v>
                </c:pt>
                <c:pt idx="736">
                  <c:v>#N/A</c:v>
                </c:pt>
                <c:pt idx="737">
                  <c:v>#N/A</c:v>
                </c:pt>
                <c:pt idx="738">
                  <c:v>#N/A</c:v>
                </c:pt>
                <c:pt idx="739">
                  <c:v>#N/A</c:v>
                </c:pt>
                <c:pt idx="740">
                  <c:v>#N/A</c:v>
                </c:pt>
                <c:pt idx="741">
                  <c:v>#N/A</c:v>
                </c:pt>
                <c:pt idx="742">
                  <c:v>#N/A</c:v>
                </c:pt>
                <c:pt idx="743">
                  <c:v>#N/A</c:v>
                </c:pt>
                <c:pt idx="744">
                  <c:v>#N/A</c:v>
                </c:pt>
                <c:pt idx="745">
                  <c:v>#N/A</c:v>
                </c:pt>
                <c:pt idx="746">
                  <c:v>#N/A</c:v>
                </c:pt>
                <c:pt idx="747">
                  <c:v>#N/A</c:v>
                </c:pt>
                <c:pt idx="748">
                  <c:v>#N/A</c:v>
                </c:pt>
                <c:pt idx="749">
                  <c:v>#N/A</c:v>
                </c:pt>
                <c:pt idx="750">
                  <c:v>#N/A</c:v>
                </c:pt>
                <c:pt idx="751">
                  <c:v>#N/A</c:v>
                </c:pt>
                <c:pt idx="752">
                  <c:v>#N/A</c:v>
                </c:pt>
                <c:pt idx="753">
                  <c:v>#N/A</c:v>
                </c:pt>
                <c:pt idx="754">
                  <c:v>#N/A</c:v>
                </c:pt>
                <c:pt idx="755">
                  <c:v>#N/A</c:v>
                </c:pt>
                <c:pt idx="756">
                  <c:v>#N/A</c:v>
                </c:pt>
                <c:pt idx="757">
                  <c:v>#N/A</c:v>
                </c:pt>
                <c:pt idx="758">
                  <c:v>#N/A</c:v>
                </c:pt>
                <c:pt idx="759">
                  <c:v>#N/A</c:v>
                </c:pt>
                <c:pt idx="760">
                  <c:v>#N/A</c:v>
                </c:pt>
                <c:pt idx="761">
                  <c:v>#N/A</c:v>
                </c:pt>
                <c:pt idx="762">
                  <c:v>#N/A</c:v>
                </c:pt>
                <c:pt idx="763">
                  <c:v>#N/A</c:v>
                </c:pt>
                <c:pt idx="764">
                  <c:v>#N/A</c:v>
                </c:pt>
                <c:pt idx="765">
                  <c:v>#N/A</c:v>
                </c:pt>
                <c:pt idx="766">
                  <c:v>#N/A</c:v>
                </c:pt>
                <c:pt idx="767">
                  <c:v>#N/A</c:v>
                </c:pt>
                <c:pt idx="768">
                  <c:v>#N/A</c:v>
                </c:pt>
                <c:pt idx="769">
                  <c:v>#N/A</c:v>
                </c:pt>
                <c:pt idx="770">
                  <c:v>#N/A</c:v>
                </c:pt>
                <c:pt idx="771">
                  <c:v>#N/A</c:v>
                </c:pt>
                <c:pt idx="772">
                  <c:v>#N/A</c:v>
                </c:pt>
                <c:pt idx="773">
                  <c:v>#N/A</c:v>
                </c:pt>
                <c:pt idx="774">
                  <c:v>#N/A</c:v>
                </c:pt>
                <c:pt idx="775">
                  <c:v>#N/A</c:v>
                </c:pt>
                <c:pt idx="776">
                  <c:v>#N/A</c:v>
                </c:pt>
                <c:pt idx="777">
                  <c:v>#N/A</c:v>
                </c:pt>
                <c:pt idx="778">
                  <c:v>#N/A</c:v>
                </c:pt>
                <c:pt idx="779">
                  <c:v>#N/A</c:v>
                </c:pt>
                <c:pt idx="780">
                  <c:v>#N/A</c:v>
                </c:pt>
                <c:pt idx="781">
                  <c:v>#N/A</c:v>
                </c:pt>
                <c:pt idx="782">
                  <c:v>#N/A</c:v>
                </c:pt>
                <c:pt idx="783">
                  <c:v>#N/A</c:v>
                </c:pt>
                <c:pt idx="784">
                  <c:v>#N/A</c:v>
                </c:pt>
                <c:pt idx="785">
                  <c:v>#N/A</c:v>
                </c:pt>
                <c:pt idx="786">
                  <c:v>#N/A</c:v>
                </c:pt>
                <c:pt idx="787">
                  <c:v>#N/A</c:v>
                </c:pt>
                <c:pt idx="788">
                  <c:v>#N/A</c:v>
                </c:pt>
                <c:pt idx="789">
                  <c:v>#N/A</c:v>
                </c:pt>
                <c:pt idx="790">
                  <c:v>#N/A</c:v>
                </c:pt>
                <c:pt idx="791">
                  <c:v>#N/A</c:v>
                </c:pt>
                <c:pt idx="792">
                  <c:v>#N/A</c:v>
                </c:pt>
                <c:pt idx="793">
                  <c:v>#N/A</c:v>
                </c:pt>
                <c:pt idx="794">
                  <c:v>#N/A</c:v>
                </c:pt>
                <c:pt idx="795">
                  <c:v>#N/A</c:v>
                </c:pt>
                <c:pt idx="796">
                  <c:v>#N/A</c:v>
                </c:pt>
                <c:pt idx="797">
                  <c:v>#N/A</c:v>
                </c:pt>
                <c:pt idx="798">
                  <c:v>#N/A</c:v>
                </c:pt>
                <c:pt idx="799">
                  <c:v>#N/A</c:v>
                </c:pt>
                <c:pt idx="800">
                  <c:v>#N/A</c:v>
                </c:pt>
                <c:pt idx="801">
                  <c:v>#N/A</c:v>
                </c:pt>
                <c:pt idx="802">
                  <c:v>#N/A</c:v>
                </c:pt>
                <c:pt idx="803">
                  <c:v>#N/A</c:v>
                </c:pt>
                <c:pt idx="804">
                  <c:v>#N/A</c:v>
                </c:pt>
                <c:pt idx="805">
                  <c:v>#N/A</c:v>
                </c:pt>
                <c:pt idx="806">
                  <c:v>#N/A</c:v>
                </c:pt>
                <c:pt idx="807">
                  <c:v>#N/A</c:v>
                </c:pt>
                <c:pt idx="808">
                  <c:v>#N/A</c:v>
                </c:pt>
                <c:pt idx="809">
                  <c:v>#N/A</c:v>
                </c:pt>
                <c:pt idx="810">
                  <c:v>#N/A</c:v>
                </c:pt>
                <c:pt idx="811">
                  <c:v>#N/A</c:v>
                </c:pt>
                <c:pt idx="812">
                  <c:v>#N/A</c:v>
                </c:pt>
                <c:pt idx="813">
                  <c:v>#N/A</c:v>
                </c:pt>
                <c:pt idx="814">
                  <c:v>#N/A</c:v>
                </c:pt>
                <c:pt idx="815">
                  <c:v>#N/A</c:v>
                </c:pt>
                <c:pt idx="816">
                  <c:v>#N/A</c:v>
                </c:pt>
                <c:pt idx="817">
                  <c:v>#N/A</c:v>
                </c:pt>
                <c:pt idx="818">
                  <c:v>#N/A</c:v>
                </c:pt>
                <c:pt idx="819">
                  <c:v>#N/A</c:v>
                </c:pt>
                <c:pt idx="820">
                  <c:v>#N/A</c:v>
                </c:pt>
                <c:pt idx="821">
                  <c:v>#N/A</c:v>
                </c:pt>
                <c:pt idx="822">
                  <c:v>#N/A</c:v>
                </c:pt>
                <c:pt idx="823">
                  <c:v>#N/A</c:v>
                </c:pt>
                <c:pt idx="824">
                  <c:v>#N/A</c:v>
                </c:pt>
                <c:pt idx="825">
                  <c:v>#N/A</c:v>
                </c:pt>
                <c:pt idx="826">
                  <c:v>#N/A</c:v>
                </c:pt>
                <c:pt idx="827">
                  <c:v>#N/A</c:v>
                </c:pt>
                <c:pt idx="828">
                  <c:v>#N/A</c:v>
                </c:pt>
                <c:pt idx="829">
                  <c:v>#N/A</c:v>
                </c:pt>
                <c:pt idx="830">
                  <c:v>#N/A</c:v>
                </c:pt>
                <c:pt idx="831">
                  <c:v>#N/A</c:v>
                </c:pt>
                <c:pt idx="832">
                  <c:v>#N/A</c:v>
                </c:pt>
                <c:pt idx="833">
                  <c:v>#N/A</c:v>
                </c:pt>
                <c:pt idx="834">
                  <c:v>#N/A</c:v>
                </c:pt>
                <c:pt idx="835">
                  <c:v>#N/A</c:v>
                </c:pt>
                <c:pt idx="836">
                  <c:v>#N/A</c:v>
                </c:pt>
                <c:pt idx="837">
                  <c:v>#N/A</c:v>
                </c:pt>
                <c:pt idx="838">
                  <c:v>#N/A</c:v>
                </c:pt>
                <c:pt idx="839">
                  <c:v>#N/A</c:v>
                </c:pt>
                <c:pt idx="840">
                  <c:v>#N/A</c:v>
                </c:pt>
                <c:pt idx="841">
                  <c:v>#N/A</c:v>
                </c:pt>
                <c:pt idx="842">
                  <c:v>#N/A</c:v>
                </c:pt>
                <c:pt idx="843">
                  <c:v>#N/A</c:v>
                </c:pt>
                <c:pt idx="844">
                  <c:v>#N/A</c:v>
                </c:pt>
                <c:pt idx="845">
                  <c:v>#N/A</c:v>
                </c:pt>
                <c:pt idx="846">
                  <c:v>#N/A</c:v>
                </c:pt>
                <c:pt idx="847">
                  <c:v>#N/A</c:v>
                </c:pt>
                <c:pt idx="848">
                  <c:v>#N/A</c:v>
                </c:pt>
                <c:pt idx="849">
                  <c:v>#N/A</c:v>
                </c:pt>
                <c:pt idx="850">
                  <c:v>#N/A</c:v>
                </c:pt>
                <c:pt idx="851">
                  <c:v>#N/A</c:v>
                </c:pt>
                <c:pt idx="852">
                  <c:v>#N/A</c:v>
                </c:pt>
                <c:pt idx="853">
                  <c:v>#N/A</c:v>
                </c:pt>
                <c:pt idx="854">
                  <c:v>#N/A</c:v>
                </c:pt>
                <c:pt idx="855">
                  <c:v>#N/A</c:v>
                </c:pt>
                <c:pt idx="856">
                  <c:v>#N/A</c:v>
                </c:pt>
                <c:pt idx="857">
                  <c:v>#N/A</c:v>
                </c:pt>
                <c:pt idx="858">
                  <c:v>#N/A</c:v>
                </c:pt>
                <c:pt idx="859">
                  <c:v>#N/A</c:v>
                </c:pt>
                <c:pt idx="860">
                  <c:v>#N/A</c:v>
                </c:pt>
                <c:pt idx="861">
                  <c:v>#N/A</c:v>
                </c:pt>
                <c:pt idx="862">
                  <c:v>#N/A</c:v>
                </c:pt>
                <c:pt idx="863">
                  <c:v>#N/A</c:v>
                </c:pt>
                <c:pt idx="864">
                  <c:v>#N/A</c:v>
                </c:pt>
                <c:pt idx="865">
                  <c:v>#N/A</c:v>
                </c:pt>
                <c:pt idx="866">
                  <c:v>#N/A</c:v>
                </c:pt>
                <c:pt idx="867">
                  <c:v>#N/A</c:v>
                </c:pt>
                <c:pt idx="868">
                  <c:v>#N/A</c:v>
                </c:pt>
                <c:pt idx="869">
                  <c:v>#N/A</c:v>
                </c:pt>
                <c:pt idx="870">
                  <c:v>#N/A</c:v>
                </c:pt>
                <c:pt idx="871">
                  <c:v>#N/A</c:v>
                </c:pt>
                <c:pt idx="872">
                  <c:v>#N/A</c:v>
                </c:pt>
                <c:pt idx="873">
                  <c:v>#N/A</c:v>
                </c:pt>
                <c:pt idx="874">
                  <c:v>#N/A</c:v>
                </c:pt>
                <c:pt idx="875">
                  <c:v>#N/A</c:v>
                </c:pt>
                <c:pt idx="876">
                  <c:v>#N/A</c:v>
                </c:pt>
                <c:pt idx="877">
                  <c:v>#N/A</c:v>
                </c:pt>
                <c:pt idx="878">
                  <c:v>#N/A</c:v>
                </c:pt>
                <c:pt idx="879">
                  <c:v>#N/A</c:v>
                </c:pt>
                <c:pt idx="880">
                  <c:v>#N/A</c:v>
                </c:pt>
                <c:pt idx="881">
                  <c:v>#N/A</c:v>
                </c:pt>
                <c:pt idx="882">
                  <c:v>#N/A</c:v>
                </c:pt>
                <c:pt idx="883">
                  <c:v>#N/A</c:v>
                </c:pt>
                <c:pt idx="884">
                  <c:v>#N/A</c:v>
                </c:pt>
                <c:pt idx="885">
                  <c:v>#N/A</c:v>
                </c:pt>
                <c:pt idx="886">
                  <c:v>#N/A</c:v>
                </c:pt>
                <c:pt idx="887">
                  <c:v>#N/A</c:v>
                </c:pt>
                <c:pt idx="888">
                  <c:v>#N/A</c:v>
                </c:pt>
                <c:pt idx="889">
                  <c:v>#N/A</c:v>
                </c:pt>
                <c:pt idx="890">
                  <c:v>#N/A</c:v>
                </c:pt>
                <c:pt idx="891">
                  <c:v>#N/A</c:v>
                </c:pt>
                <c:pt idx="892">
                  <c:v>#N/A</c:v>
                </c:pt>
                <c:pt idx="893">
                  <c:v>#N/A</c:v>
                </c:pt>
                <c:pt idx="894">
                  <c:v>#N/A</c:v>
                </c:pt>
                <c:pt idx="895">
                  <c:v>#N/A</c:v>
                </c:pt>
                <c:pt idx="896">
                  <c:v>#N/A</c:v>
                </c:pt>
                <c:pt idx="897">
                  <c:v>#N/A</c:v>
                </c:pt>
                <c:pt idx="898">
                  <c:v>#N/A</c:v>
                </c:pt>
                <c:pt idx="899">
                  <c:v>#N/A</c:v>
                </c:pt>
                <c:pt idx="900">
                  <c:v>#N/A</c:v>
                </c:pt>
                <c:pt idx="901">
                  <c:v>#N/A</c:v>
                </c:pt>
                <c:pt idx="902">
                  <c:v>#N/A</c:v>
                </c:pt>
                <c:pt idx="903">
                  <c:v>#N/A</c:v>
                </c:pt>
                <c:pt idx="904">
                  <c:v>#N/A</c:v>
                </c:pt>
                <c:pt idx="905">
                  <c:v>#N/A</c:v>
                </c:pt>
                <c:pt idx="906">
                  <c:v>#N/A</c:v>
                </c:pt>
                <c:pt idx="907">
                  <c:v>#N/A</c:v>
                </c:pt>
                <c:pt idx="908">
                  <c:v>#N/A</c:v>
                </c:pt>
                <c:pt idx="909">
                  <c:v>#N/A</c:v>
                </c:pt>
                <c:pt idx="910">
                  <c:v>#N/A</c:v>
                </c:pt>
                <c:pt idx="911">
                  <c:v>#N/A</c:v>
                </c:pt>
                <c:pt idx="912">
                  <c:v>#N/A</c:v>
                </c:pt>
                <c:pt idx="913">
                  <c:v>#N/A</c:v>
                </c:pt>
                <c:pt idx="914">
                  <c:v>#N/A</c:v>
                </c:pt>
                <c:pt idx="915">
                  <c:v>#N/A</c:v>
                </c:pt>
                <c:pt idx="916">
                  <c:v>#N/A</c:v>
                </c:pt>
                <c:pt idx="917">
                  <c:v>#N/A</c:v>
                </c:pt>
                <c:pt idx="918">
                  <c:v>#N/A</c:v>
                </c:pt>
                <c:pt idx="919">
                  <c:v>#N/A</c:v>
                </c:pt>
                <c:pt idx="920">
                  <c:v>#N/A</c:v>
                </c:pt>
                <c:pt idx="921">
                  <c:v>#N/A</c:v>
                </c:pt>
                <c:pt idx="922">
                  <c:v>#N/A</c:v>
                </c:pt>
                <c:pt idx="923">
                  <c:v>#N/A</c:v>
                </c:pt>
                <c:pt idx="924">
                  <c:v>#N/A</c:v>
                </c:pt>
                <c:pt idx="925">
                  <c:v>#N/A</c:v>
                </c:pt>
                <c:pt idx="926">
                  <c:v>#N/A</c:v>
                </c:pt>
                <c:pt idx="927">
                  <c:v>#N/A</c:v>
                </c:pt>
                <c:pt idx="928">
                  <c:v>#N/A</c:v>
                </c:pt>
                <c:pt idx="929">
                  <c:v>#N/A</c:v>
                </c:pt>
                <c:pt idx="930">
                  <c:v>#N/A</c:v>
                </c:pt>
                <c:pt idx="931">
                  <c:v>#N/A</c:v>
                </c:pt>
                <c:pt idx="932">
                  <c:v>#N/A</c:v>
                </c:pt>
                <c:pt idx="933">
                  <c:v>#N/A</c:v>
                </c:pt>
                <c:pt idx="934">
                  <c:v>#N/A</c:v>
                </c:pt>
                <c:pt idx="935">
                  <c:v>#N/A</c:v>
                </c:pt>
                <c:pt idx="936">
                  <c:v>#N/A</c:v>
                </c:pt>
                <c:pt idx="937">
                  <c:v>#N/A</c:v>
                </c:pt>
                <c:pt idx="938">
                  <c:v>#N/A</c:v>
                </c:pt>
                <c:pt idx="939">
                  <c:v>#N/A</c:v>
                </c:pt>
                <c:pt idx="940">
                  <c:v>#N/A</c:v>
                </c:pt>
                <c:pt idx="941">
                  <c:v>#N/A</c:v>
                </c:pt>
                <c:pt idx="942">
                  <c:v>#N/A</c:v>
                </c:pt>
                <c:pt idx="943">
                  <c:v>#N/A</c:v>
                </c:pt>
                <c:pt idx="944">
                  <c:v>#N/A</c:v>
                </c:pt>
                <c:pt idx="945">
                  <c:v>#N/A</c:v>
                </c:pt>
                <c:pt idx="946">
                  <c:v>#N/A</c:v>
                </c:pt>
                <c:pt idx="947">
                  <c:v>#N/A</c:v>
                </c:pt>
                <c:pt idx="948">
                  <c:v>#N/A</c:v>
                </c:pt>
                <c:pt idx="949">
                  <c:v>#N/A</c:v>
                </c:pt>
                <c:pt idx="950">
                  <c:v>#N/A</c:v>
                </c:pt>
                <c:pt idx="951">
                  <c:v>#N/A</c:v>
                </c:pt>
                <c:pt idx="952">
                  <c:v>#N/A</c:v>
                </c:pt>
                <c:pt idx="953">
                  <c:v>#N/A</c:v>
                </c:pt>
                <c:pt idx="954">
                  <c:v>#N/A</c:v>
                </c:pt>
                <c:pt idx="955">
                  <c:v>#N/A</c:v>
                </c:pt>
                <c:pt idx="956">
                  <c:v>#N/A</c:v>
                </c:pt>
                <c:pt idx="957">
                  <c:v>#N/A</c:v>
                </c:pt>
                <c:pt idx="958">
                  <c:v>#N/A</c:v>
                </c:pt>
                <c:pt idx="959">
                  <c:v>#N/A</c:v>
                </c:pt>
                <c:pt idx="960">
                  <c:v>#N/A</c:v>
                </c:pt>
                <c:pt idx="961">
                  <c:v>#N/A</c:v>
                </c:pt>
                <c:pt idx="962">
                  <c:v>#N/A</c:v>
                </c:pt>
                <c:pt idx="963">
                  <c:v>#N/A</c:v>
                </c:pt>
                <c:pt idx="964">
                  <c:v>#N/A</c:v>
                </c:pt>
                <c:pt idx="965">
                  <c:v>#N/A</c:v>
                </c:pt>
                <c:pt idx="966">
                  <c:v>#N/A</c:v>
                </c:pt>
                <c:pt idx="967">
                  <c:v>#N/A</c:v>
                </c:pt>
                <c:pt idx="968">
                  <c:v>#N/A</c:v>
                </c:pt>
                <c:pt idx="969">
                  <c:v>#N/A</c:v>
                </c:pt>
                <c:pt idx="970">
                  <c:v>#N/A</c:v>
                </c:pt>
                <c:pt idx="971">
                  <c:v>#N/A</c:v>
                </c:pt>
                <c:pt idx="972">
                  <c:v>#N/A</c:v>
                </c:pt>
                <c:pt idx="973">
                  <c:v>#N/A</c:v>
                </c:pt>
                <c:pt idx="974">
                  <c:v>#N/A</c:v>
                </c:pt>
                <c:pt idx="975">
                  <c:v>#N/A</c:v>
                </c:pt>
                <c:pt idx="976">
                  <c:v>#N/A</c:v>
                </c:pt>
                <c:pt idx="977">
                  <c:v>#N/A</c:v>
                </c:pt>
                <c:pt idx="978">
                  <c:v>#N/A</c:v>
                </c:pt>
                <c:pt idx="979">
                  <c:v>#N/A</c:v>
                </c:pt>
                <c:pt idx="980">
                  <c:v>#N/A</c:v>
                </c:pt>
                <c:pt idx="981">
                  <c:v>#N/A</c:v>
                </c:pt>
                <c:pt idx="982">
                  <c:v>#N/A</c:v>
                </c:pt>
                <c:pt idx="983">
                  <c:v>#N/A</c:v>
                </c:pt>
                <c:pt idx="984">
                  <c:v>#N/A</c:v>
                </c:pt>
                <c:pt idx="985">
                  <c:v>#N/A</c:v>
                </c:pt>
                <c:pt idx="986">
                  <c:v>#N/A</c:v>
                </c:pt>
                <c:pt idx="987">
                  <c:v>#N/A</c:v>
                </c:pt>
                <c:pt idx="988">
                  <c:v>#N/A</c:v>
                </c:pt>
                <c:pt idx="989">
                  <c:v>#N/A</c:v>
                </c:pt>
                <c:pt idx="990">
                  <c:v>#N/A</c:v>
                </c:pt>
                <c:pt idx="991">
                  <c:v>#N/A</c:v>
                </c:pt>
                <c:pt idx="992">
                  <c:v>#N/A</c:v>
                </c:pt>
                <c:pt idx="993">
                  <c:v>#N/A</c:v>
                </c:pt>
                <c:pt idx="994">
                  <c:v>#N/A</c:v>
                </c:pt>
                <c:pt idx="995">
                  <c:v>#N/A</c:v>
                </c:pt>
                <c:pt idx="996">
                  <c:v>#N/A</c:v>
                </c:pt>
                <c:pt idx="997">
                  <c:v>#N/A</c:v>
                </c:pt>
                <c:pt idx="998">
                  <c:v>#N/A</c:v>
                </c:pt>
                <c:pt idx="999">
                  <c:v>#N/A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3080576"/>
        <c:axId val="173082880"/>
      </c:scatterChart>
      <c:valAx>
        <c:axId val="173080576"/>
        <c:scaling>
          <c:orientation val="minMax"/>
        </c:scaling>
        <c:delete val="0"/>
        <c:axPos val="b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sv-SE"/>
                  <a:t>Halt</a:t>
                </a:r>
              </a:p>
            </c:rich>
          </c:tx>
          <c:layout>
            <c:manualLayout>
              <c:xMode val="edge"/>
              <c:yMode val="edge"/>
              <c:x val="0.49893954338510238"/>
              <c:y val="0.8984962406015037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ysDash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SE"/>
          </a:p>
        </c:txPr>
        <c:crossAx val="173082880"/>
        <c:crossesAt val="-3"/>
        <c:crossBetween val="midCat"/>
      </c:valAx>
      <c:valAx>
        <c:axId val="173082880"/>
        <c:scaling>
          <c:orientation val="minMax"/>
          <c:max val="3"/>
          <c:min val="-3"/>
        </c:scaling>
        <c:delete val="0"/>
        <c:axPos val="l"/>
        <c:majorGridlines>
          <c:spPr>
            <a:ln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sv-SE"/>
                  <a:t>Standardavvikelser</a:t>
                </a:r>
              </a:p>
            </c:rich>
          </c:tx>
          <c:layout>
            <c:manualLayout>
              <c:xMode val="edge"/>
              <c:yMode val="edge"/>
              <c:x val="3.1847133757961783E-2"/>
              <c:y val="0.2744360902255639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SE"/>
          </a:p>
        </c:txPr>
        <c:crossAx val="173080576"/>
        <c:crossesAt val="0"/>
        <c:crossBetween val="midCat"/>
        <c:majorUnit val="1"/>
        <c:minorUnit val="1"/>
      </c:valAx>
      <c:spPr>
        <a:solidFill>
          <a:srgbClr val="FFFFCC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v-SE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sv-SE"/>
              <a:t>Lognormalfördelningsplot</a:t>
            </a:r>
          </a:p>
        </c:rich>
      </c:tx>
      <c:layout>
        <c:manualLayout>
          <c:xMode val="edge"/>
          <c:yMode val="edge"/>
          <c:x val="0.3710025799013929"/>
          <c:y val="5.639097744360901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940310938656611"/>
          <c:y val="0.26691729323308272"/>
          <c:w val="0.82516077379644792"/>
          <c:h val="0.50751879699248126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8000"/>
                </a:solidFill>
                <a:prstDash val="solid"/>
              </a:ln>
            </c:spPr>
            <c:trendlineType val="linear"/>
            <c:dispRSqr val="0"/>
            <c:dispEq val="0"/>
          </c:trendline>
          <c:xVal>
            <c:numRef>
              <c:f>Sortering!$E$2:$E$1001</c:f>
              <c:numCache>
                <c:formatCode>General</c:formatCode>
                <c:ptCount val="1000"/>
                <c:pt idx="0">
                  <c:v>-1.8230322633876901</c:v>
                </c:pt>
                <c:pt idx="1">
                  <c:v>-0.59839061358716361</c:v>
                </c:pt>
                <c:pt idx="2">
                  <c:v>-0.13830269816628152</c:v>
                </c:pt>
                <c:pt idx="3">
                  <c:v>2.8028723600243534E-2</c:v>
                </c:pt>
                <c:pt idx="4">
                  <c:v>0.3577039007137548</c:v>
                </c:pt>
                <c:pt idx="5">
                  <c:v>1.2766706498045366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  <c:pt idx="988">
                  <c:v>0</c:v>
                </c:pt>
                <c:pt idx="989">
                  <c:v>0</c:v>
                </c:pt>
                <c:pt idx="990">
                  <c:v>0</c:v>
                </c:pt>
                <c:pt idx="991">
                  <c:v>0</c:v>
                </c:pt>
                <c:pt idx="992">
                  <c:v>0</c:v>
                </c:pt>
                <c:pt idx="993">
                  <c:v>0</c:v>
                </c:pt>
                <c:pt idx="994">
                  <c:v>0</c:v>
                </c:pt>
                <c:pt idx="995">
                  <c:v>0</c:v>
                </c:pt>
                <c:pt idx="996">
                  <c:v>0</c:v>
                </c:pt>
                <c:pt idx="997">
                  <c:v>0</c:v>
                </c:pt>
                <c:pt idx="998">
                  <c:v>0</c:v>
                </c:pt>
                <c:pt idx="999">
                  <c:v>0</c:v>
                </c:pt>
              </c:numCache>
            </c:numRef>
          </c:xVal>
          <c:yVal>
            <c:numRef>
              <c:f>Sortering!$D$2:$D$1001</c:f>
              <c:numCache>
                <c:formatCode>General</c:formatCode>
                <c:ptCount val="1000"/>
                <c:pt idx="0">
                  <c:v>-1.3829941271006392</c:v>
                </c:pt>
                <c:pt idx="1">
                  <c:v>-0.67448975019608193</c:v>
                </c:pt>
                <c:pt idx="2">
                  <c:v>-0.21042839424792467</c:v>
                </c:pt>
                <c:pt idx="3">
                  <c:v>0.21042839424792484</c:v>
                </c:pt>
                <c:pt idx="4">
                  <c:v>0.67448975019608193</c:v>
                </c:pt>
                <c:pt idx="5">
                  <c:v>1.3829941271006372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  <c:pt idx="50">
                  <c:v>#N/A</c:v>
                </c:pt>
                <c:pt idx="51">
                  <c:v>#N/A</c:v>
                </c:pt>
                <c:pt idx="52">
                  <c:v>#N/A</c:v>
                </c:pt>
                <c:pt idx="53">
                  <c:v>#N/A</c:v>
                </c:pt>
                <c:pt idx="54">
                  <c:v>#N/A</c:v>
                </c:pt>
                <c:pt idx="55">
                  <c:v>#N/A</c:v>
                </c:pt>
                <c:pt idx="56">
                  <c:v>#N/A</c:v>
                </c:pt>
                <c:pt idx="57">
                  <c:v>#N/A</c:v>
                </c:pt>
                <c:pt idx="58">
                  <c:v>#N/A</c:v>
                </c:pt>
                <c:pt idx="59">
                  <c:v>#N/A</c:v>
                </c:pt>
                <c:pt idx="60">
                  <c:v>#N/A</c:v>
                </c:pt>
                <c:pt idx="61">
                  <c:v>#N/A</c:v>
                </c:pt>
                <c:pt idx="62">
                  <c:v>#N/A</c:v>
                </c:pt>
                <c:pt idx="63">
                  <c:v>#N/A</c:v>
                </c:pt>
                <c:pt idx="64">
                  <c:v>#N/A</c:v>
                </c:pt>
                <c:pt idx="65">
                  <c:v>#N/A</c:v>
                </c:pt>
                <c:pt idx="66">
                  <c:v>#N/A</c:v>
                </c:pt>
                <c:pt idx="67">
                  <c:v>#N/A</c:v>
                </c:pt>
                <c:pt idx="68">
                  <c:v>#N/A</c:v>
                </c:pt>
                <c:pt idx="69">
                  <c:v>#N/A</c:v>
                </c:pt>
                <c:pt idx="70">
                  <c:v>#N/A</c:v>
                </c:pt>
                <c:pt idx="71">
                  <c:v>#N/A</c:v>
                </c:pt>
                <c:pt idx="72">
                  <c:v>#N/A</c:v>
                </c:pt>
                <c:pt idx="73">
                  <c:v>#N/A</c:v>
                </c:pt>
                <c:pt idx="74">
                  <c:v>#N/A</c:v>
                </c:pt>
                <c:pt idx="75">
                  <c:v>#N/A</c:v>
                </c:pt>
                <c:pt idx="76">
                  <c:v>#N/A</c:v>
                </c:pt>
                <c:pt idx="77">
                  <c:v>#N/A</c:v>
                </c:pt>
                <c:pt idx="78">
                  <c:v>#N/A</c:v>
                </c:pt>
                <c:pt idx="79">
                  <c:v>#N/A</c:v>
                </c:pt>
                <c:pt idx="80">
                  <c:v>#N/A</c:v>
                </c:pt>
                <c:pt idx="81">
                  <c:v>#N/A</c:v>
                </c:pt>
                <c:pt idx="82">
                  <c:v>#N/A</c:v>
                </c:pt>
                <c:pt idx="83">
                  <c:v>#N/A</c:v>
                </c:pt>
                <c:pt idx="84">
                  <c:v>#N/A</c:v>
                </c:pt>
                <c:pt idx="85">
                  <c:v>#N/A</c:v>
                </c:pt>
                <c:pt idx="86">
                  <c:v>#N/A</c:v>
                </c:pt>
                <c:pt idx="87">
                  <c:v>#N/A</c:v>
                </c:pt>
                <c:pt idx="88">
                  <c:v>#N/A</c:v>
                </c:pt>
                <c:pt idx="89">
                  <c:v>#N/A</c:v>
                </c:pt>
                <c:pt idx="90">
                  <c:v>#N/A</c:v>
                </c:pt>
                <c:pt idx="91">
                  <c:v>#N/A</c:v>
                </c:pt>
                <c:pt idx="92">
                  <c:v>#N/A</c:v>
                </c:pt>
                <c:pt idx="93">
                  <c:v>#N/A</c:v>
                </c:pt>
                <c:pt idx="94">
                  <c:v>#N/A</c:v>
                </c:pt>
                <c:pt idx="95">
                  <c:v>#N/A</c:v>
                </c:pt>
                <c:pt idx="96">
                  <c:v>#N/A</c:v>
                </c:pt>
                <c:pt idx="97">
                  <c:v>#N/A</c:v>
                </c:pt>
                <c:pt idx="98">
                  <c:v>#N/A</c:v>
                </c:pt>
                <c:pt idx="99">
                  <c:v>#N/A</c:v>
                </c:pt>
                <c:pt idx="100">
                  <c:v>#N/A</c:v>
                </c:pt>
                <c:pt idx="101">
                  <c:v>#N/A</c:v>
                </c:pt>
                <c:pt idx="102">
                  <c:v>#N/A</c:v>
                </c:pt>
                <c:pt idx="103">
                  <c:v>#N/A</c:v>
                </c:pt>
                <c:pt idx="104">
                  <c:v>#N/A</c:v>
                </c:pt>
                <c:pt idx="105">
                  <c:v>#N/A</c:v>
                </c:pt>
                <c:pt idx="106">
                  <c:v>#N/A</c:v>
                </c:pt>
                <c:pt idx="107">
                  <c:v>#N/A</c:v>
                </c:pt>
                <c:pt idx="108">
                  <c:v>#N/A</c:v>
                </c:pt>
                <c:pt idx="109">
                  <c:v>#N/A</c:v>
                </c:pt>
                <c:pt idx="110">
                  <c:v>#N/A</c:v>
                </c:pt>
                <c:pt idx="111">
                  <c:v>#N/A</c:v>
                </c:pt>
                <c:pt idx="112">
                  <c:v>#N/A</c:v>
                </c:pt>
                <c:pt idx="113">
                  <c:v>#N/A</c:v>
                </c:pt>
                <c:pt idx="114">
                  <c:v>#N/A</c:v>
                </c:pt>
                <c:pt idx="115">
                  <c:v>#N/A</c:v>
                </c:pt>
                <c:pt idx="116">
                  <c:v>#N/A</c:v>
                </c:pt>
                <c:pt idx="117">
                  <c:v>#N/A</c:v>
                </c:pt>
                <c:pt idx="118">
                  <c:v>#N/A</c:v>
                </c:pt>
                <c:pt idx="119">
                  <c:v>#N/A</c:v>
                </c:pt>
                <c:pt idx="120">
                  <c:v>#N/A</c:v>
                </c:pt>
                <c:pt idx="121">
                  <c:v>#N/A</c:v>
                </c:pt>
                <c:pt idx="122">
                  <c:v>#N/A</c:v>
                </c:pt>
                <c:pt idx="123">
                  <c:v>#N/A</c:v>
                </c:pt>
                <c:pt idx="124">
                  <c:v>#N/A</c:v>
                </c:pt>
                <c:pt idx="125">
                  <c:v>#N/A</c:v>
                </c:pt>
                <c:pt idx="126">
                  <c:v>#N/A</c:v>
                </c:pt>
                <c:pt idx="127">
                  <c:v>#N/A</c:v>
                </c:pt>
                <c:pt idx="128">
                  <c:v>#N/A</c:v>
                </c:pt>
                <c:pt idx="129">
                  <c:v>#N/A</c:v>
                </c:pt>
                <c:pt idx="130">
                  <c:v>#N/A</c:v>
                </c:pt>
                <c:pt idx="131">
                  <c:v>#N/A</c:v>
                </c:pt>
                <c:pt idx="132">
                  <c:v>#N/A</c:v>
                </c:pt>
                <c:pt idx="133">
                  <c:v>#N/A</c:v>
                </c:pt>
                <c:pt idx="134">
                  <c:v>#N/A</c:v>
                </c:pt>
                <c:pt idx="135">
                  <c:v>#N/A</c:v>
                </c:pt>
                <c:pt idx="136">
                  <c:v>#N/A</c:v>
                </c:pt>
                <c:pt idx="137">
                  <c:v>#N/A</c:v>
                </c:pt>
                <c:pt idx="138">
                  <c:v>#N/A</c:v>
                </c:pt>
                <c:pt idx="139">
                  <c:v>#N/A</c:v>
                </c:pt>
                <c:pt idx="140">
                  <c:v>#N/A</c:v>
                </c:pt>
                <c:pt idx="141">
                  <c:v>#N/A</c:v>
                </c:pt>
                <c:pt idx="142">
                  <c:v>#N/A</c:v>
                </c:pt>
                <c:pt idx="143">
                  <c:v>#N/A</c:v>
                </c:pt>
                <c:pt idx="144">
                  <c:v>#N/A</c:v>
                </c:pt>
                <c:pt idx="145">
                  <c:v>#N/A</c:v>
                </c:pt>
                <c:pt idx="146">
                  <c:v>#N/A</c:v>
                </c:pt>
                <c:pt idx="147">
                  <c:v>#N/A</c:v>
                </c:pt>
                <c:pt idx="148">
                  <c:v>#N/A</c:v>
                </c:pt>
                <c:pt idx="149">
                  <c:v>#N/A</c:v>
                </c:pt>
                <c:pt idx="150">
                  <c:v>#N/A</c:v>
                </c:pt>
                <c:pt idx="151">
                  <c:v>#N/A</c:v>
                </c:pt>
                <c:pt idx="152">
                  <c:v>#N/A</c:v>
                </c:pt>
                <c:pt idx="153">
                  <c:v>#N/A</c:v>
                </c:pt>
                <c:pt idx="154">
                  <c:v>#N/A</c:v>
                </c:pt>
                <c:pt idx="155">
                  <c:v>#N/A</c:v>
                </c:pt>
                <c:pt idx="156">
                  <c:v>#N/A</c:v>
                </c:pt>
                <c:pt idx="157">
                  <c:v>#N/A</c:v>
                </c:pt>
                <c:pt idx="158">
                  <c:v>#N/A</c:v>
                </c:pt>
                <c:pt idx="159">
                  <c:v>#N/A</c:v>
                </c:pt>
                <c:pt idx="160">
                  <c:v>#N/A</c:v>
                </c:pt>
                <c:pt idx="161">
                  <c:v>#N/A</c:v>
                </c:pt>
                <c:pt idx="162">
                  <c:v>#N/A</c:v>
                </c:pt>
                <c:pt idx="163">
                  <c:v>#N/A</c:v>
                </c:pt>
                <c:pt idx="164">
                  <c:v>#N/A</c:v>
                </c:pt>
                <c:pt idx="165">
                  <c:v>#N/A</c:v>
                </c:pt>
                <c:pt idx="166">
                  <c:v>#N/A</c:v>
                </c:pt>
                <c:pt idx="167">
                  <c:v>#N/A</c:v>
                </c:pt>
                <c:pt idx="168">
                  <c:v>#N/A</c:v>
                </c:pt>
                <c:pt idx="169">
                  <c:v>#N/A</c:v>
                </c:pt>
                <c:pt idx="170">
                  <c:v>#N/A</c:v>
                </c:pt>
                <c:pt idx="171">
                  <c:v>#N/A</c:v>
                </c:pt>
                <c:pt idx="172">
                  <c:v>#N/A</c:v>
                </c:pt>
                <c:pt idx="173">
                  <c:v>#N/A</c:v>
                </c:pt>
                <c:pt idx="174">
                  <c:v>#N/A</c:v>
                </c:pt>
                <c:pt idx="175">
                  <c:v>#N/A</c:v>
                </c:pt>
                <c:pt idx="176">
                  <c:v>#N/A</c:v>
                </c:pt>
                <c:pt idx="177">
                  <c:v>#N/A</c:v>
                </c:pt>
                <c:pt idx="178">
                  <c:v>#N/A</c:v>
                </c:pt>
                <c:pt idx="179">
                  <c:v>#N/A</c:v>
                </c:pt>
                <c:pt idx="180">
                  <c:v>#N/A</c:v>
                </c:pt>
                <c:pt idx="181">
                  <c:v>#N/A</c:v>
                </c:pt>
                <c:pt idx="182">
                  <c:v>#N/A</c:v>
                </c:pt>
                <c:pt idx="183">
                  <c:v>#N/A</c:v>
                </c:pt>
                <c:pt idx="184">
                  <c:v>#N/A</c:v>
                </c:pt>
                <c:pt idx="185">
                  <c:v>#N/A</c:v>
                </c:pt>
                <c:pt idx="186">
                  <c:v>#N/A</c:v>
                </c:pt>
                <c:pt idx="187">
                  <c:v>#N/A</c:v>
                </c:pt>
                <c:pt idx="188">
                  <c:v>#N/A</c:v>
                </c:pt>
                <c:pt idx="189">
                  <c:v>#N/A</c:v>
                </c:pt>
                <c:pt idx="190">
                  <c:v>#N/A</c:v>
                </c:pt>
                <c:pt idx="191">
                  <c:v>#N/A</c:v>
                </c:pt>
                <c:pt idx="192">
                  <c:v>#N/A</c:v>
                </c:pt>
                <c:pt idx="193">
                  <c:v>#N/A</c:v>
                </c:pt>
                <c:pt idx="194">
                  <c:v>#N/A</c:v>
                </c:pt>
                <c:pt idx="195">
                  <c:v>#N/A</c:v>
                </c:pt>
                <c:pt idx="196">
                  <c:v>#N/A</c:v>
                </c:pt>
                <c:pt idx="197">
                  <c:v>#N/A</c:v>
                </c:pt>
                <c:pt idx="198">
                  <c:v>#N/A</c:v>
                </c:pt>
                <c:pt idx="199">
                  <c:v>#N/A</c:v>
                </c:pt>
                <c:pt idx="200">
                  <c:v>#N/A</c:v>
                </c:pt>
                <c:pt idx="201">
                  <c:v>#N/A</c:v>
                </c:pt>
                <c:pt idx="202">
                  <c:v>#N/A</c:v>
                </c:pt>
                <c:pt idx="203">
                  <c:v>#N/A</c:v>
                </c:pt>
                <c:pt idx="204">
                  <c:v>#N/A</c:v>
                </c:pt>
                <c:pt idx="205">
                  <c:v>#N/A</c:v>
                </c:pt>
                <c:pt idx="206">
                  <c:v>#N/A</c:v>
                </c:pt>
                <c:pt idx="207">
                  <c:v>#N/A</c:v>
                </c:pt>
                <c:pt idx="208">
                  <c:v>#N/A</c:v>
                </c:pt>
                <c:pt idx="209">
                  <c:v>#N/A</c:v>
                </c:pt>
                <c:pt idx="210">
                  <c:v>#N/A</c:v>
                </c:pt>
                <c:pt idx="211">
                  <c:v>#N/A</c:v>
                </c:pt>
                <c:pt idx="212">
                  <c:v>#N/A</c:v>
                </c:pt>
                <c:pt idx="213">
                  <c:v>#N/A</c:v>
                </c:pt>
                <c:pt idx="214">
                  <c:v>#N/A</c:v>
                </c:pt>
                <c:pt idx="215">
                  <c:v>#N/A</c:v>
                </c:pt>
                <c:pt idx="216">
                  <c:v>#N/A</c:v>
                </c:pt>
                <c:pt idx="217">
                  <c:v>#N/A</c:v>
                </c:pt>
                <c:pt idx="218">
                  <c:v>#N/A</c:v>
                </c:pt>
                <c:pt idx="219">
                  <c:v>#N/A</c:v>
                </c:pt>
                <c:pt idx="220">
                  <c:v>#N/A</c:v>
                </c:pt>
                <c:pt idx="221">
                  <c:v>#N/A</c:v>
                </c:pt>
                <c:pt idx="222">
                  <c:v>#N/A</c:v>
                </c:pt>
                <c:pt idx="223">
                  <c:v>#N/A</c:v>
                </c:pt>
                <c:pt idx="224">
                  <c:v>#N/A</c:v>
                </c:pt>
                <c:pt idx="225">
                  <c:v>#N/A</c:v>
                </c:pt>
                <c:pt idx="226">
                  <c:v>#N/A</c:v>
                </c:pt>
                <c:pt idx="227">
                  <c:v>#N/A</c:v>
                </c:pt>
                <c:pt idx="228">
                  <c:v>#N/A</c:v>
                </c:pt>
                <c:pt idx="229">
                  <c:v>#N/A</c:v>
                </c:pt>
                <c:pt idx="230">
                  <c:v>#N/A</c:v>
                </c:pt>
                <c:pt idx="231">
                  <c:v>#N/A</c:v>
                </c:pt>
                <c:pt idx="232">
                  <c:v>#N/A</c:v>
                </c:pt>
                <c:pt idx="233">
                  <c:v>#N/A</c:v>
                </c:pt>
                <c:pt idx="234">
                  <c:v>#N/A</c:v>
                </c:pt>
                <c:pt idx="235">
                  <c:v>#N/A</c:v>
                </c:pt>
                <c:pt idx="236">
                  <c:v>#N/A</c:v>
                </c:pt>
                <c:pt idx="237">
                  <c:v>#N/A</c:v>
                </c:pt>
                <c:pt idx="238">
                  <c:v>#N/A</c:v>
                </c:pt>
                <c:pt idx="239">
                  <c:v>#N/A</c:v>
                </c:pt>
                <c:pt idx="240">
                  <c:v>#N/A</c:v>
                </c:pt>
                <c:pt idx="241">
                  <c:v>#N/A</c:v>
                </c:pt>
                <c:pt idx="242">
                  <c:v>#N/A</c:v>
                </c:pt>
                <c:pt idx="243">
                  <c:v>#N/A</c:v>
                </c:pt>
                <c:pt idx="244">
                  <c:v>#N/A</c:v>
                </c:pt>
                <c:pt idx="245">
                  <c:v>#N/A</c:v>
                </c:pt>
                <c:pt idx="246">
                  <c:v>#N/A</c:v>
                </c:pt>
                <c:pt idx="247">
                  <c:v>#N/A</c:v>
                </c:pt>
                <c:pt idx="248">
                  <c:v>#N/A</c:v>
                </c:pt>
                <c:pt idx="249">
                  <c:v>#N/A</c:v>
                </c:pt>
                <c:pt idx="250">
                  <c:v>#N/A</c:v>
                </c:pt>
                <c:pt idx="251">
                  <c:v>#N/A</c:v>
                </c:pt>
                <c:pt idx="252">
                  <c:v>#N/A</c:v>
                </c:pt>
                <c:pt idx="253">
                  <c:v>#N/A</c:v>
                </c:pt>
                <c:pt idx="254">
                  <c:v>#N/A</c:v>
                </c:pt>
                <c:pt idx="255">
                  <c:v>#N/A</c:v>
                </c:pt>
                <c:pt idx="256">
                  <c:v>#N/A</c:v>
                </c:pt>
                <c:pt idx="257">
                  <c:v>#N/A</c:v>
                </c:pt>
                <c:pt idx="258">
                  <c:v>#N/A</c:v>
                </c:pt>
                <c:pt idx="259">
                  <c:v>#N/A</c:v>
                </c:pt>
                <c:pt idx="260">
                  <c:v>#N/A</c:v>
                </c:pt>
                <c:pt idx="261">
                  <c:v>#N/A</c:v>
                </c:pt>
                <c:pt idx="262">
                  <c:v>#N/A</c:v>
                </c:pt>
                <c:pt idx="263">
                  <c:v>#N/A</c:v>
                </c:pt>
                <c:pt idx="264">
                  <c:v>#N/A</c:v>
                </c:pt>
                <c:pt idx="265">
                  <c:v>#N/A</c:v>
                </c:pt>
                <c:pt idx="266">
                  <c:v>#N/A</c:v>
                </c:pt>
                <c:pt idx="267">
                  <c:v>#N/A</c:v>
                </c:pt>
                <c:pt idx="268">
                  <c:v>#N/A</c:v>
                </c:pt>
                <c:pt idx="269">
                  <c:v>#N/A</c:v>
                </c:pt>
                <c:pt idx="270">
                  <c:v>#N/A</c:v>
                </c:pt>
                <c:pt idx="271">
                  <c:v>#N/A</c:v>
                </c:pt>
                <c:pt idx="272">
                  <c:v>#N/A</c:v>
                </c:pt>
                <c:pt idx="273">
                  <c:v>#N/A</c:v>
                </c:pt>
                <c:pt idx="274">
                  <c:v>#N/A</c:v>
                </c:pt>
                <c:pt idx="275">
                  <c:v>#N/A</c:v>
                </c:pt>
                <c:pt idx="276">
                  <c:v>#N/A</c:v>
                </c:pt>
                <c:pt idx="277">
                  <c:v>#N/A</c:v>
                </c:pt>
                <c:pt idx="278">
                  <c:v>#N/A</c:v>
                </c:pt>
                <c:pt idx="279">
                  <c:v>#N/A</c:v>
                </c:pt>
                <c:pt idx="280">
                  <c:v>#N/A</c:v>
                </c:pt>
                <c:pt idx="281">
                  <c:v>#N/A</c:v>
                </c:pt>
                <c:pt idx="282">
                  <c:v>#N/A</c:v>
                </c:pt>
                <c:pt idx="283">
                  <c:v>#N/A</c:v>
                </c:pt>
                <c:pt idx="284">
                  <c:v>#N/A</c:v>
                </c:pt>
                <c:pt idx="285">
                  <c:v>#N/A</c:v>
                </c:pt>
                <c:pt idx="286">
                  <c:v>#N/A</c:v>
                </c:pt>
                <c:pt idx="287">
                  <c:v>#N/A</c:v>
                </c:pt>
                <c:pt idx="288">
                  <c:v>#N/A</c:v>
                </c:pt>
                <c:pt idx="289">
                  <c:v>#N/A</c:v>
                </c:pt>
                <c:pt idx="290">
                  <c:v>#N/A</c:v>
                </c:pt>
                <c:pt idx="291">
                  <c:v>#N/A</c:v>
                </c:pt>
                <c:pt idx="292">
                  <c:v>#N/A</c:v>
                </c:pt>
                <c:pt idx="293">
                  <c:v>#N/A</c:v>
                </c:pt>
                <c:pt idx="294">
                  <c:v>#N/A</c:v>
                </c:pt>
                <c:pt idx="295">
                  <c:v>#N/A</c:v>
                </c:pt>
                <c:pt idx="296">
                  <c:v>#N/A</c:v>
                </c:pt>
                <c:pt idx="297">
                  <c:v>#N/A</c:v>
                </c:pt>
                <c:pt idx="298">
                  <c:v>#N/A</c:v>
                </c:pt>
                <c:pt idx="299">
                  <c:v>#N/A</c:v>
                </c:pt>
                <c:pt idx="300">
                  <c:v>#N/A</c:v>
                </c:pt>
                <c:pt idx="301">
                  <c:v>#N/A</c:v>
                </c:pt>
                <c:pt idx="302">
                  <c:v>#N/A</c:v>
                </c:pt>
                <c:pt idx="303">
                  <c:v>#N/A</c:v>
                </c:pt>
                <c:pt idx="304">
                  <c:v>#N/A</c:v>
                </c:pt>
                <c:pt idx="305">
                  <c:v>#N/A</c:v>
                </c:pt>
                <c:pt idx="306">
                  <c:v>#N/A</c:v>
                </c:pt>
                <c:pt idx="307">
                  <c:v>#N/A</c:v>
                </c:pt>
                <c:pt idx="308">
                  <c:v>#N/A</c:v>
                </c:pt>
                <c:pt idx="309">
                  <c:v>#N/A</c:v>
                </c:pt>
                <c:pt idx="310">
                  <c:v>#N/A</c:v>
                </c:pt>
                <c:pt idx="311">
                  <c:v>#N/A</c:v>
                </c:pt>
                <c:pt idx="312">
                  <c:v>#N/A</c:v>
                </c:pt>
                <c:pt idx="313">
                  <c:v>#N/A</c:v>
                </c:pt>
                <c:pt idx="314">
                  <c:v>#N/A</c:v>
                </c:pt>
                <c:pt idx="315">
                  <c:v>#N/A</c:v>
                </c:pt>
                <c:pt idx="316">
                  <c:v>#N/A</c:v>
                </c:pt>
                <c:pt idx="317">
                  <c:v>#N/A</c:v>
                </c:pt>
                <c:pt idx="318">
                  <c:v>#N/A</c:v>
                </c:pt>
                <c:pt idx="319">
                  <c:v>#N/A</c:v>
                </c:pt>
                <c:pt idx="320">
                  <c:v>#N/A</c:v>
                </c:pt>
                <c:pt idx="321">
                  <c:v>#N/A</c:v>
                </c:pt>
                <c:pt idx="322">
                  <c:v>#N/A</c:v>
                </c:pt>
                <c:pt idx="323">
                  <c:v>#N/A</c:v>
                </c:pt>
                <c:pt idx="324">
                  <c:v>#N/A</c:v>
                </c:pt>
                <c:pt idx="325">
                  <c:v>#N/A</c:v>
                </c:pt>
                <c:pt idx="326">
                  <c:v>#N/A</c:v>
                </c:pt>
                <c:pt idx="327">
                  <c:v>#N/A</c:v>
                </c:pt>
                <c:pt idx="328">
                  <c:v>#N/A</c:v>
                </c:pt>
                <c:pt idx="329">
                  <c:v>#N/A</c:v>
                </c:pt>
                <c:pt idx="330">
                  <c:v>#N/A</c:v>
                </c:pt>
                <c:pt idx="331">
                  <c:v>#N/A</c:v>
                </c:pt>
                <c:pt idx="332">
                  <c:v>#N/A</c:v>
                </c:pt>
                <c:pt idx="333">
                  <c:v>#N/A</c:v>
                </c:pt>
                <c:pt idx="334">
                  <c:v>#N/A</c:v>
                </c:pt>
                <c:pt idx="335">
                  <c:v>#N/A</c:v>
                </c:pt>
                <c:pt idx="336">
                  <c:v>#N/A</c:v>
                </c:pt>
                <c:pt idx="337">
                  <c:v>#N/A</c:v>
                </c:pt>
                <c:pt idx="338">
                  <c:v>#N/A</c:v>
                </c:pt>
                <c:pt idx="339">
                  <c:v>#N/A</c:v>
                </c:pt>
                <c:pt idx="340">
                  <c:v>#N/A</c:v>
                </c:pt>
                <c:pt idx="341">
                  <c:v>#N/A</c:v>
                </c:pt>
                <c:pt idx="342">
                  <c:v>#N/A</c:v>
                </c:pt>
                <c:pt idx="343">
                  <c:v>#N/A</c:v>
                </c:pt>
                <c:pt idx="344">
                  <c:v>#N/A</c:v>
                </c:pt>
                <c:pt idx="345">
                  <c:v>#N/A</c:v>
                </c:pt>
                <c:pt idx="346">
                  <c:v>#N/A</c:v>
                </c:pt>
                <c:pt idx="347">
                  <c:v>#N/A</c:v>
                </c:pt>
                <c:pt idx="348">
                  <c:v>#N/A</c:v>
                </c:pt>
                <c:pt idx="349">
                  <c:v>#N/A</c:v>
                </c:pt>
                <c:pt idx="350">
                  <c:v>#N/A</c:v>
                </c:pt>
                <c:pt idx="351">
                  <c:v>#N/A</c:v>
                </c:pt>
                <c:pt idx="352">
                  <c:v>#N/A</c:v>
                </c:pt>
                <c:pt idx="353">
                  <c:v>#N/A</c:v>
                </c:pt>
                <c:pt idx="354">
                  <c:v>#N/A</c:v>
                </c:pt>
                <c:pt idx="355">
                  <c:v>#N/A</c:v>
                </c:pt>
                <c:pt idx="356">
                  <c:v>#N/A</c:v>
                </c:pt>
                <c:pt idx="357">
                  <c:v>#N/A</c:v>
                </c:pt>
                <c:pt idx="358">
                  <c:v>#N/A</c:v>
                </c:pt>
                <c:pt idx="359">
                  <c:v>#N/A</c:v>
                </c:pt>
                <c:pt idx="360">
                  <c:v>#N/A</c:v>
                </c:pt>
                <c:pt idx="361">
                  <c:v>#N/A</c:v>
                </c:pt>
                <c:pt idx="362">
                  <c:v>#N/A</c:v>
                </c:pt>
                <c:pt idx="363">
                  <c:v>#N/A</c:v>
                </c:pt>
                <c:pt idx="364">
                  <c:v>#N/A</c:v>
                </c:pt>
                <c:pt idx="365">
                  <c:v>#N/A</c:v>
                </c:pt>
                <c:pt idx="366">
                  <c:v>#N/A</c:v>
                </c:pt>
                <c:pt idx="367">
                  <c:v>#N/A</c:v>
                </c:pt>
                <c:pt idx="368">
                  <c:v>#N/A</c:v>
                </c:pt>
                <c:pt idx="369">
                  <c:v>#N/A</c:v>
                </c:pt>
                <c:pt idx="370">
                  <c:v>#N/A</c:v>
                </c:pt>
                <c:pt idx="371">
                  <c:v>#N/A</c:v>
                </c:pt>
                <c:pt idx="372">
                  <c:v>#N/A</c:v>
                </c:pt>
                <c:pt idx="373">
                  <c:v>#N/A</c:v>
                </c:pt>
                <c:pt idx="374">
                  <c:v>#N/A</c:v>
                </c:pt>
                <c:pt idx="375">
                  <c:v>#N/A</c:v>
                </c:pt>
                <c:pt idx="376">
                  <c:v>#N/A</c:v>
                </c:pt>
                <c:pt idx="377">
                  <c:v>#N/A</c:v>
                </c:pt>
                <c:pt idx="378">
                  <c:v>#N/A</c:v>
                </c:pt>
                <c:pt idx="379">
                  <c:v>#N/A</c:v>
                </c:pt>
                <c:pt idx="380">
                  <c:v>#N/A</c:v>
                </c:pt>
                <c:pt idx="381">
                  <c:v>#N/A</c:v>
                </c:pt>
                <c:pt idx="382">
                  <c:v>#N/A</c:v>
                </c:pt>
                <c:pt idx="383">
                  <c:v>#N/A</c:v>
                </c:pt>
                <c:pt idx="384">
                  <c:v>#N/A</c:v>
                </c:pt>
                <c:pt idx="385">
                  <c:v>#N/A</c:v>
                </c:pt>
                <c:pt idx="386">
                  <c:v>#N/A</c:v>
                </c:pt>
                <c:pt idx="387">
                  <c:v>#N/A</c:v>
                </c:pt>
                <c:pt idx="388">
                  <c:v>#N/A</c:v>
                </c:pt>
                <c:pt idx="389">
                  <c:v>#N/A</c:v>
                </c:pt>
                <c:pt idx="390">
                  <c:v>#N/A</c:v>
                </c:pt>
                <c:pt idx="391">
                  <c:v>#N/A</c:v>
                </c:pt>
                <c:pt idx="392">
                  <c:v>#N/A</c:v>
                </c:pt>
                <c:pt idx="393">
                  <c:v>#N/A</c:v>
                </c:pt>
                <c:pt idx="394">
                  <c:v>#N/A</c:v>
                </c:pt>
                <c:pt idx="395">
                  <c:v>#N/A</c:v>
                </c:pt>
                <c:pt idx="396">
                  <c:v>#N/A</c:v>
                </c:pt>
                <c:pt idx="397">
                  <c:v>#N/A</c:v>
                </c:pt>
                <c:pt idx="398">
                  <c:v>#N/A</c:v>
                </c:pt>
                <c:pt idx="399">
                  <c:v>#N/A</c:v>
                </c:pt>
                <c:pt idx="400">
                  <c:v>#N/A</c:v>
                </c:pt>
                <c:pt idx="401">
                  <c:v>#N/A</c:v>
                </c:pt>
                <c:pt idx="402">
                  <c:v>#N/A</c:v>
                </c:pt>
                <c:pt idx="403">
                  <c:v>#N/A</c:v>
                </c:pt>
                <c:pt idx="404">
                  <c:v>#N/A</c:v>
                </c:pt>
                <c:pt idx="405">
                  <c:v>#N/A</c:v>
                </c:pt>
                <c:pt idx="406">
                  <c:v>#N/A</c:v>
                </c:pt>
                <c:pt idx="407">
                  <c:v>#N/A</c:v>
                </c:pt>
                <c:pt idx="408">
                  <c:v>#N/A</c:v>
                </c:pt>
                <c:pt idx="409">
                  <c:v>#N/A</c:v>
                </c:pt>
                <c:pt idx="410">
                  <c:v>#N/A</c:v>
                </c:pt>
                <c:pt idx="411">
                  <c:v>#N/A</c:v>
                </c:pt>
                <c:pt idx="412">
                  <c:v>#N/A</c:v>
                </c:pt>
                <c:pt idx="413">
                  <c:v>#N/A</c:v>
                </c:pt>
                <c:pt idx="414">
                  <c:v>#N/A</c:v>
                </c:pt>
                <c:pt idx="415">
                  <c:v>#N/A</c:v>
                </c:pt>
                <c:pt idx="416">
                  <c:v>#N/A</c:v>
                </c:pt>
                <c:pt idx="417">
                  <c:v>#N/A</c:v>
                </c:pt>
                <c:pt idx="418">
                  <c:v>#N/A</c:v>
                </c:pt>
                <c:pt idx="419">
                  <c:v>#N/A</c:v>
                </c:pt>
                <c:pt idx="420">
                  <c:v>#N/A</c:v>
                </c:pt>
                <c:pt idx="421">
                  <c:v>#N/A</c:v>
                </c:pt>
                <c:pt idx="422">
                  <c:v>#N/A</c:v>
                </c:pt>
                <c:pt idx="423">
                  <c:v>#N/A</c:v>
                </c:pt>
                <c:pt idx="424">
                  <c:v>#N/A</c:v>
                </c:pt>
                <c:pt idx="425">
                  <c:v>#N/A</c:v>
                </c:pt>
                <c:pt idx="426">
                  <c:v>#N/A</c:v>
                </c:pt>
                <c:pt idx="427">
                  <c:v>#N/A</c:v>
                </c:pt>
                <c:pt idx="428">
                  <c:v>#N/A</c:v>
                </c:pt>
                <c:pt idx="429">
                  <c:v>#N/A</c:v>
                </c:pt>
                <c:pt idx="430">
                  <c:v>#N/A</c:v>
                </c:pt>
                <c:pt idx="431">
                  <c:v>#N/A</c:v>
                </c:pt>
                <c:pt idx="432">
                  <c:v>#N/A</c:v>
                </c:pt>
                <c:pt idx="433">
                  <c:v>#N/A</c:v>
                </c:pt>
                <c:pt idx="434">
                  <c:v>#N/A</c:v>
                </c:pt>
                <c:pt idx="435">
                  <c:v>#N/A</c:v>
                </c:pt>
                <c:pt idx="436">
                  <c:v>#N/A</c:v>
                </c:pt>
                <c:pt idx="437">
                  <c:v>#N/A</c:v>
                </c:pt>
                <c:pt idx="438">
                  <c:v>#N/A</c:v>
                </c:pt>
                <c:pt idx="439">
                  <c:v>#N/A</c:v>
                </c:pt>
                <c:pt idx="440">
                  <c:v>#N/A</c:v>
                </c:pt>
                <c:pt idx="441">
                  <c:v>#N/A</c:v>
                </c:pt>
                <c:pt idx="442">
                  <c:v>#N/A</c:v>
                </c:pt>
                <c:pt idx="443">
                  <c:v>#N/A</c:v>
                </c:pt>
                <c:pt idx="444">
                  <c:v>#N/A</c:v>
                </c:pt>
                <c:pt idx="445">
                  <c:v>#N/A</c:v>
                </c:pt>
                <c:pt idx="446">
                  <c:v>#N/A</c:v>
                </c:pt>
                <c:pt idx="447">
                  <c:v>#N/A</c:v>
                </c:pt>
                <c:pt idx="448">
                  <c:v>#N/A</c:v>
                </c:pt>
                <c:pt idx="449">
                  <c:v>#N/A</c:v>
                </c:pt>
                <c:pt idx="450">
                  <c:v>#N/A</c:v>
                </c:pt>
                <c:pt idx="451">
                  <c:v>#N/A</c:v>
                </c:pt>
                <c:pt idx="452">
                  <c:v>#N/A</c:v>
                </c:pt>
                <c:pt idx="453">
                  <c:v>#N/A</c:v>
                </c:pt>
                <c:pt idx="454">
                  <c:v>#N/A</c:v>
                </c:pt>
                <c:pt idx="455">
                  <c:v>#N/A</c:v>
                </c:pt>
                <c:pt idx="456">
                  <c:v>#N/A</c:v>
                </c:pt>
                <c:pt idx="457">
                  <c:v>#N/A</c:v>
                </c:pt>
                <c:pt idx="458">
                  <c:v>#N/A</c:v>
                </c:pt>
                <c:pt idx="459">
                  <c:v>#N/A</c:v>
                </c:pt>
                <c:pt idx="460">
                  <c:v>#N/A</c:v>
                </c:pt>
                <c:pt idx="461">
                  <c:v>#N/A</c:v>
                </c:pt>
                <c:pt idx="462">
                  <c:v>#N/A</c:v>
                </c:pt>
                <c:pt idx="463">
                  <c:v>#N/A</c:v>
                </c:pt>
                <c:pt idx="464">
                  <c:v>#N/A</c:v>
                </c:pt>
                <c:pt idx="465">
                  <c:v>#N/A</c:v>
                </c:pt>
                <c:pt idx="466">
                  <c:v>#N/A</c:v>
                </c:pt>
                <c:pt idx="467">
                  <c:v>#N/A</c:v>
                </c:pt>
                <c:pt idx="468">
                  <c:v>#N/A</c:v>
                </c:pt>
                <c:pt idx="469">
                  <c:v>#N/A</c:v>
                </c:pt>
                <c:pt idx="470">
                  <c:v>#N/A</c:v>
                </c:pt>
                <c:pt idx="471">
                  <c:v>#N/A</c:v>
                </c:pt>
                <c:pt idx="472">
                  <c:v>#N/A</c:v>
                </c:pt>
                <c:pt idx="473">
                  <c:v>#N/A</c:v>
                </c:pt>
                <c:pt idx="474">
                  <c:v>#N/A</c:v>
                </c:pt>
                <c:pt idx="475">
                  <c:v>#N/A</c:v>
                </c:pt>
                <c:pt idx="476">
                  <c:v>#N/A</c:v>
                </c:pt>
                <c:pt idx="477">
                  <c:v>#N/A</c:v>
                </c:pt>
                <c:pt idx="478">
                  <c:v>#N/A</c:v>
                </c:pt>
                <c:pt idx="479">
                  <c:v>#N/A</c:v>
                </c:pt>
                <c:pt idx="480">
                  <c:v>#N/A</c:v>
                </c:pt>
                <c:pt idx="481">
                  <c:v>#N/A</c:v>
                </c:pt>
                <c:pt idx="482">
                  <c:v>#N/A</c:v>
                </c:pt>
                <c:pt idx="483">
                  <c:v>#N/A</c:v>
                </c:pt>
                <c:pt idx="484">
                  <c:v>#N/A</c:v>
                </c:pt>
                <c:pt idx="485">
                  <c:v>#N/A</c:v>
                </c:pt>
                <c:pt idx="486">
                  <c:v>#N/A</c:v>
                </c:pt>
                <c:pt idx="487">
                  <c:v>#N/A</c:v>
                </c:pt>
                <c:pt idx="488">
                  <c:v>#N/A</c:v>
                </c:pt>
                <c:pt idx="489">
                  <c:v>#N/A</c:v>
                </c:pt>
                <c:pt idx="490">
                  <c:v>#N/A</c:v>
                </c:pt>
                <c:pt idx="491">
                  <c:v>#N/A</c:v>
                </c:pt>
                <c:pt idx="492">
                  <c:v>#N/A</c:v>
                </c:pt>
                <c:pt idx="493">
                  <c:v>#N/A</c:v>
                </c:pt>
                <c:pt idx="494">
                  <c:v>#N/A</c:v>
                </c:pt>
                <c:pt idx="495">
                  <c:v>#N/A</c:v>
                </c:pt>
                <c:pt idx="496">
                  <c:v>#N/A</c:v>
                </c:pt>
                <c:pt idx="497">
                  <c:v>#N/A</c:v>
                </c:pt>
                <c:pt idx="498">
                  <c:v>#N/A</c:v>
                </c:pt>
                <c:pt idx="499">
                  <c:v>#N/A</c:v>
                </c:pt>
                <c:pt idx="500">
                  <c:v>#N/A</c:v>
                </c:pt>
                <c:pt idx="501">
                  <c:v>#N/A</c:v>
                </c:pt>
                <c:pt idx="502">
                  <c:v>#N/A</c:v>
                </c:pt>
                <c:pt idx="503">
                  <c:v>#N/A</c:v>
                </c:pt>
                <c:pt idx="504">
                  <c:v>#N/A</c:v>
                </c:pt>
                <c:pt idx="505">
                  <c:v>#N/A</c:v>
                </c:pt>
                <c:pt idx="506">
                  <c:v>#N/A</c:v>
                </c:pt>
                <c:pt idx="507">
                  <c:v>#N/A</c:v>
                </c:pt>
                <c:pt idx="508">
                  <c:v>#N/A</c:v>
                </c:pt>
                <c:pt idx="509">
                  <c:v>#N/A</c:v>
                </c:pt>
                <c:pt idx="510">
                  <c:v>#N/A</c:v>
                </c:pt>
                <c:pt idx="511">
                  <c:v>#N/A</c:v>
                </c:pt>
                <c:pt idx="512">
                  <c:v>#N/A</c:v>
                </c:pt>
                <c:pt idx="513">
                  <c:v>#N/A</c:v>
                </c:pt>
                <c:pt idx="514">
                  <c:v>#N/A</c:v>
                </c:pt>
                <c:pt idx="515">
                  <c:v>#N/A</c:v>
                </c:pt>
                <c:pt idx="516">
                  <c:v>#N/A</c:v>
                </c:pt>
                <c:pt idx="517">
                  <c:v>#N/A</c:v>
                </c:pt>
                <c:pt idx="518">
                  <c:v>#N/A</c:v>
                </c:pt>
                <c:pt idx="519">
                  <c:v>#N/A</c:v>
                </c:pt>
                <c:pt idx="520">
                  <c:v>#N/A</c:v>
                </c:pt>
                <c:pt idx="521">
                  <c:v>#N/A</c:v>
                </c:pt>
                <c:pt idx="522">
                  <c:v>#N/A</c:v>
                </c:pt>
                <c:pt idx="523">
                  <c:v>#N/A</c:v>
                </c:pt>
                <c:pt idx="524">
                  <c:v>#N/A</c:v>
                </c:pt>
                <c:pt idx="525">
                  <c:v>#N/A</c:v>
                </c:pt>
                <c:pt idx="526">
                  <c:v>#N/A</c:v>
                </c:pt>
                <c:pt idx="527">
                  <c:v>#N/A</c:v>
                </c:pt>
                <c:pt idx="528">
                  <c:v>#N/A</c:v>
                </c:pt>
                <c:pt idx="529">
                  <c:v>#N/A</c:v>
                </c:pt>
                <c:pt idx="530">
                  <c:v>#N/A</c:v>
                </c:pt>
                <c:pt idx="531">
                  <c:v>#N/A</c:v>
                </c:pt>
                <c:pt idx="532">
                  <c:v>#N/A</c:v>
                </c:pt>
                <c:pt idx="533">
                  <c:v>#N/A</c:v>
                </c:pt>
                <c:pt idx="534">
                  <c:v>#N/A</c:v>
                </c:pt>
                <c:pt idx="535">
                  <c:v>#N/A</c:v>
                </c:pt>
                <c:pt idx="536">
                  <c:v>#N/A</c:v>
                </c:pt>
                <c:pt idx="537">
                  <c:v>#N/A</c:v>
                </c:pt>
                <c:pt idx="538">
                  <c:v>#N/A</c:v>
                </c:pt>
                <c:pt idx="539">
                  <c:v>#N/A</c:v>
                </c:pt>
                <c:pt idx="540">
                  <c:v>#N/A</c:v>
                </c:pt>
                <c:pt idx="541">
                  <c:v>#N/A</c:v>
                </c:pt>
                <c:pt idx="542">
                  <c:v>#N/A</c:v>
                </c:pt>
                <c:pt idx="543">
                  <c:v>#N/A</c:v>
                </c:pt>
                <c:pt idx="544">
                  <c:v>#N/A</c:v>
                </c:pt>
                <c:pt idx="545">
                  <c:v>#N/A</c:v>
                </c:pt>
                <c:pt idx="546">
                  <c:v>#N/A</c:v>
                </c:pt>
                <c:pt idx="547">
                  <c:v>#N/A</c:v>
                </c:pt>
                <c:pt idx="548">
                  <c:v>#N/A</c:v>
                </c:pt>
                <c:pt idx="549">
                  <c:v>#N/A</c:v>
                </c:pt>
                <c:pt idx="550">
                  <c:v>#N/A</c:v>
                </c:pt>
                <c:pt idx="551">
                  <c:v>#N/A</c:v>
                </c:pt>
                <c:pt idx="552">
                  <c:v>#N/A</c:v>
                </c:pt>
                <c:pt idx="553">
                  <c:v>#N/A</c:v>
                </c:pt>
                <c:pt idx="554">
                  <c:v>#N/A</c:v>
                </c:pt>
                <c:pt idx="555">
                  <c:v>#N/A</c:v>
                </c:pt>
                <c:pt idx="556">
                  <c:v>#N/A</c:v>
                </c:pt>
                <c:pt idx="557">
                  <c:v>#N/A</c:v>
                </c:pt>
                <c:pt idx="558">
                  <c:v>#N/A</c:v>
                </c:pt>
                <c:pt idx="559">
                  <c:v>#N/A</c:v>
                </c:pt>
                <c:pt idx="560">
                  <c:v>#N/A</c:v>
                </c:pt>
                <c:pt idx="561">
                  <c:v>#N/A</c:v>
                </c:pt>
                <c:pt idx="562">
                  <c:v>#N/A</c:v>
                </c:pt>
                <c:pt idx="563">
                  <c:v>#N/A</c:v>
                </c:pt>
                <c:pt idx="564">
                  <c:v>#N/A</c:v>
                </c:pt>
                <c:pt idx="565">
                  <c:v>#N/A</c:v>
                </c:pt>
                <c:pt idx="566">
                  <c:v>#N/A</c:v>
                </c:pt>
                <c:pt idx="567">
                  <c:v>#N/A</c:v>
                </c:pt>
                <c:pt idx="568">
                  <c:v>#N/A</c:v>
                </c:pt>
                <c:pt idx="569">
                  <c:v>#N/A</c:v>
                </c:pt>
                <c:pt idx="570">
                  <c:v>#N/A</c:v>
                </c:pt>
                <c:pt idx="571">
                  <c:v>#N/A</c:v>
                </c:pt>
                <c:pt idx="572">
                  <c:v>#N/A</c:v>
                </c:pt>
                <c:pt idx="573">
                  <c:v>#N/A</c:v>
                </c:pt>
                <c:pt idx="574">
                  <c:v>#N/A</c:v>
                </c:pt>
                <c:pt idx="575">
                  <c:v>#N/A</c:v>
                </c:pt>
                <c:pt idx="576">
                  <c:v>#N/A</c:v>
                </c:pt>
                <c:pt idx="577">
                  <c:v>#N/A</c:v>
                </c:pt>
                <c:pt idx="578">
                  <c:v>#N/A</c:v>
                </c:pt>
                <c:pt idx="579">
                  <c:v>#N/A</c:v>
                </c:pt>
                <c:pt idx="580">
                  <c:v>#N/A</c:v>
                </c:pt>
                <c:pt idx="581">
                  <c:v>#N/A</c:v>
                </c:pt>
                <c:pt idx="582">
                  <c:v>#N/A</c:v>
                </c:pt>
                <c:pt idx="583">
                  <c:v>#N/A</c:v>
                </c:pt>
                <c:pt idx="584">
                  <c:v>#N/A</c:v>
                </c:pt>
                <c:pt idx="585">
                  <c:v>#N/A</c:v>
                </c:pt>
                <c:pt idx="586">
                  <c:v>#N/A</c:v>
                </c:pt>
                <c:pt idx="587">
                  <c:v>#N/A</c:v>
                </c:pt>
                <c:pt idx="588">
                  <c:v>#N/A</c:v>
                </c:pt>
                <c:pt idx="589">
                  <c:v>#N/A</c:v>
                </c:pt>
                <c:pt idx="590">
                  <c:v>#N/A</c:v>
                </c:pt>
                <c:pt idx="591">
                  <c:v>#N/A</c:v>
                </c:pt>
                <c:pt idx="592">
                  <c:v>#N/A</c:v>
                </c:pt>
                <c:pt idx="593">
                  <c:v>#N/A</c:v>
                </c:pt>
                <c:pt idx="594">
                  <c:v>#N/A</c:v>
                </c:pt>
                <c:pt idx="595">
                  <c:v>#N/A</c:v>
                </c:pt>
                <c:pt idx="596">
                  <c:v>#N/A</c:v>
                </c:pt>
                <c:pt idx="597">
                  <c:v>#N/A</c:v>
                </c:pt>
                <c:pt idx="598">
                  <c:v>#N/A</c:v>
                </c:pt>
                <c:pt idx="599">
                  <c:v>#N/A</c:v>
                </c:pt>
                <c:pt idx="600">
                  <c:v>#N/A</c:v>
                </c:pt>
                <c:pt idx="601">
                  <c:v>#N/A</c:v>
                </c:pt>
                <c:pt idx="602">
                  <c:v>#N/A</c:v>
                </c:pt>
                <c:pt idx="603">
                  <c:v>#N/A</c:v>
                </c:pt>
                <c:pt idx="604">
                  <c:v>#N/A</c:v>
                </c:pt>
                <c:pt idx="605">
                  <c:v>#N/A</c:v>
                </c:pt>
                <c:pt idx="606">
                  <c:v>#N/A</c:v>
                </c:pt>
                <c:pt idx="607">
                  <c:v>#N/A</c:v>
                </c:pt>
                <c:pt idx="608">
                  <c:v>#N/A</c:v>
                </c:pt>
                <c:pt idx="609">
                  <c:v>#N/A</c:v>
                </c:pt>
                <c:pt idx="610">
                  <c:v>#N/A</c:v>
                </c:pt>
                <c:pt idx="611">
                  <c:v>#N/A</c:v>
                </c:pt>
                <c:pt idx="612">
                  <c:v>#N/A</c:v>
                </c:pt>
                <c:pt idx="613">
                  <c:v>#N/A</c:v>
                </c:pt>
                <c:pt idx="614">
                  <c:v>#N/A</c:v>
                </c:pt>
                <c:pt idx="615">
                  <c:v>#N/A</c:v>
                </c:pt>
                <c:pt idx="616">
                  <c:v>#N/A</c:v>
                </c:pt>
                <c:pt idx="617">
                  <c:v>#N/A</c:v>
                </c:pt>
                <c:pt idx="618">
                  <c:v>#N/A</c:v>
                </c:pt>
                <c:pt idx="619">
                  <c:v>#N/A</c:v>
                </c:pt>
                <c:pt idx="620">
                  <c:v>#N/A</c:v>
                </c:pt>
                <c:pt idx="621">
                  <c:v>#N/A</c:v>
                </c:pt>
                <c:pt idx="622">
                  <c:v>#N/A</c:v>
                </c:pt>
                <c:pt idx="623">
                  <c:v>#N/A</c:v>
                </c:pt>
                <c:pt idx="624">
                  <c:v>#N/A</c:v>
                </c:pt>
                <c:pt idx="625">
                  <c:v>#N/A</c:v>
                </c:pt>
                <c:pt idx="626">
                  <c:v>#N/A</c:v>
                </c:pt>
                <c:pt idx="627">
                  <c:v>#N/A</c:v>
                </c:pt>
                <c:pt idx="628">
                  <c:v>#N/A</c:v>
                </c:pt>
                <c:pt idx="629">
                  <c:v>#N/A</c:v>
                </c:pt>
                <c:pt idx="630">
                  <c:v>#N/A</c:v>
                </c:pt>
                <c:pt idx="631">
                  <c:v>#N/A</c:v>
                </c:pt>
                <c:pt idx="632">
                  <c:v>#N/A</c:v>
                </c:pt>
                <c:pt idx="633">
                  <c:v>#N/A</c:v>
                </c:pt>
                <c:pt idx="634">
                  <c:v>#N/A</c:v>
                </c:pt>
                <c:pt idx="635">
                  <c:v>#N/A</c:v>
                </c:pt>
                <c:pt idx="636">
                  <c:v>#N/A</c:v>
                </c:pt>
                <c:pt idx="637">
                  <c:v>#N/A</c:v>
                </c:pt>
                <c:pt idx="638">
                  <c:v>#N/A</c:v>
                </c:pt>
                <c:pt idx="639">
                  <c:v>#N/A</c:v>
                </c:pt>
                <c:pt idx="640">
                  <c:v>#N/A</c:v>
                </c:pt>
                <c:pt idx="641">
                  <c:v>#N/A</c:v>
                </c:pt>
                <c:pt idx="642">
                  <c:v>#N/A</c:v>
                </c:pt>
                <c:pt idx="643">
                  <c:v>#N/A</c:v>
                </c:pt>
                <c:pt idx="644">
                  <c:v>#N/A</c:v>
                </c:pt>
                <c:pt idx="645">
                  <c:v>#N/A</c:v>
                </c:pt>
                <c:pt idx="646">
                  <c:v>#N/A</c:v>
                </c:pt>
                <c:pt idx="647">
                  <c:v>#N/A</c:v>
                </c:pt>
                <c:pt idx="648">
                  <c:v>#N/A</c:v>
                </c:pt>
                <c:pt idx="649">
                  <c:v>#N/A</c:v>
                </c:pt>
                <c:pt idx="650">
                  <c:v>#N/A</c:v>
                </c:pt>
                <c:pt idx="651">
                  <c:v>#N/A</c:v>
                </c:pt>
                <c:pt idx="652">
                  <c:v>#N/A</c:v>
                </c:pt>
                <c:pt idx="653">
                  <c:v>#N/A</c:v>
                </c:pt>
                <c:pt idx="654">
                  <c:v>#N/A</c:v>
                </c:pt>
                <c:pt idx="655">
                  <c:v>#N/A</c:v>
                </c:pt>
                <c:pt idx="656">
                  <c:v>#N/A</c:v>
                </c:pt>
                <c:pt idx="657">
                  <c:v>#N/A</c:v>
                </c:pt>
                <c:pt idx="658">
                  <c:v>#N/A</c:v>
                </c:pt>
                <c:pt idx="659">
                  <c:v>#N/A</c:v>
                </c:pt>
                <c:pt idx="660">
                  <c:v>#N/A</c:v>
                </c:pt>
                <c:pt idx="661">
                  <c:v>#N/A</c:v>
                </c:pt>
                <c:pt idx="662">
                  <c:v>#N/A</c:v>
                </c:pt>
                <c:pt idx="663">
                  <c:v>#N/A</c:v>
                </c:pt>
                <c:pt idx="664">
                  <c:v>#N/A</c:v>
                </c:pt>
                <c:pt idx="665">
                  <c:v>#N/A</c:v>
                </c:pt>
                <c:pt idx="666">
                  <c:v>#N/A</c:v>
                </c:pt>
                <c:pt idx="667">
                  <c:v>#N/A</c:v>
                </c:pt>
                <c:pt idx="668">
                  <c:v>#N/A</c:v>
                </c:pt>
                <c:pt idx="669">
                  <c:v>#N/A</c:v>
                </c:pt>
                <c:pt idx="670">
                  <c:v>#N/A</c:v>
                </c:pt>
                <c:pt idx="671">
                  <c:v>#N/A</c:v>
                </c:pt>
                <c:pt idx="672">
                  <c:v>#N/A</c:v>
                </c:pt>
                <c:pt idx="673">
                  <c:v>#N/A</c:v>
                </c:pt>
                <c:pt idx="674">
                  <c:v>#N/A</c:v>
                </c:pt>
                <c:pt idx="675">
                  <c:v>#N/A</c:v>
                </c:pt>
                <c:pt idx="676">
                  <c:v>#N/A</c:v>
                </c:pt>
                <c:pt idx="677">
                  <c:v>#N/A</c:v>
                </c:pt>
                <c:pt idx="678">
                  <c:v>#N/A</c:v>
                </c:pt>
                <c:pt idx="679">
                  <c:v>#N/A</c:v>
                </c:pt>
                <c:pt idx="680">
                  <c:v>#N/A</c:v>
                </c:pt>
                <c:pt idx="681">
                  <c:v>#N/A</c:v>
                </c:pt>
                <c:pt idx="682">
                  <c:v>#N/A</c:v>
                </c:pt>
                <c:pt idx="683">
                  <c:v>#N/A</c:v>
                </c:pt>
                <c:pt idx="684">
                  <c:v>#N/A</c:v>
                </c:pt>
                <c:pt idx="685">
                  <c:v>#N/A</c:v>
                </c:pt>
                <c:pt idx="686">
                  <c:v>#N/A</c:v>
                </c:pt>
                <c:pt idx="687">
                  <c:v>#N/A</c:v>
                </c:pt>
                <c:pt idx="688">
                  <c:v>#N/A</c:v>
                </c:pt>
                <c:pt idx="689">
                  <c:v>#N/A</c:v>
                </c:pt>
                <c:pt idx="690">
                  <c:v>#N/A</c:v>
                </c:pt>
                <c:pt idx="691">
                  <c:v>#N/A</c:v>
                </c:pt>
                <c:pt idx="692">
                  <c:v>#N/A</c:v>
                </c:pt>
                <c:pt idx="693">
                  <c:v>#N/A</c:v>
                </c:pt>
                <c:pt idx="694">
                  <c:v>#N/A</c:v>
                </c:pt>
                <c:pt idx="695">
                  <c:v>#N/A</c:v>
                </c:pt>
                <c:pt idx="696">
                  <c:v>#N/A</c:v>
                </c:pt>
                <c:pt idx="697">
                  <c:v>#N/A</c:v>
                </c:pt>
                <c:pt idx="698">
                  <c:v>#N/A</c:v>
                </c:pt>
                <c:pt idx="699">
                  <c:v>#N/A</c:v>
                </c:pt>
                <c:pt idx="700">
                  <c:v>#N/A</c:v>
                </c:pt>
                <c:pt idx="701">
                  <c:v>#N/A</c:v>
                </c:pt>
                <c:pt idx="702">
                  <c:v>#N/A</c:v>
                </c:pt>
                <c:pt idx="703">
                  <c:v>#N/A</c:v>
                </c:pt>
                <c:pt idx="704">
                  <c:v>#N/A</c:v>
                </c:pt>
                <c:pt idx="705">
                  <c:v>#N/A</c:v>
                </c:pt>
                <c:pt idx="706">
                  <c:v>#N/A</c:v>
                </c:pt>
                <c:pt idx="707">
                  <c:v>#N/A</c:v>
                </c:pt>
                <c:pt idx="708">
                  <c:v>#N/A</c:v>
                </c:pt>
                <c:pt idx="709">
                  <c:v>#N/A</c:v>
                </c:pt>
                <c:pt idx="710">
                  <c:v>#N/A</c:v>
                </c:pt>
                <c:pt idx="711">
                  <c:v>#N/A</c:v>
                </c:pt>
                <c:pt idx="712">
                  <c:v>#N/A</c:v>
                </c:pt>
                <c:pt idx="713">
                  <c:v>#N/A</c:v>
                </c:pt>
                <c:pt idx="714">
                  <c:v>#N/A</c:v>
                </c:pt>
                <c:pt idx="715">
                  <c:v>#N/A</c:v>
                </c:pt>
                <c:pt idx="716">
                  <c:v>#N/A</c:v>
                </c:pt>
                <c:pt idx="717">
                  <c:v>#N/A</c:v>
                </c:pt>
                <c:pt idx="718">
                  <c:v>#N/A</c:v>
                </c:pt>
                <c:pt idx="719">
                  <c:v>#N/A</c:v>
                </c:pt>
                <c:pt idx="720">
                  <c:v>#N/A</c:v>
                </c:pt>
                <c:pt idx="721">
                  <c:v>#N/A</c:v>
                </c:pt>
                <c:pt idx="722">
                  <c:v>#N/A</c:v>
                </c:pt>
                <c:pt idx="723">
                  <c:v>#N/A</c:v>
                </c:pt>
                <c:pt idx="724">
                  <c:v>#N/A</c:v>
                </c:pt>
                <c:pt idx="725">
                  <c:v>#N/A</c:v>
                </c:pt>
                <c:pt idx="726">
                  <c:v>#N/A</c:v>
                </c:pt>
                <c:pt idx="727">
                  <c:v>#N/A</c:v>
                </c:pt>
                <c:pt idx="728">
                  <c:v>#N/A</c:v>
                </c:pt>
                <c:pt idx="729">
                  <c:v>#N/A</c:v>
                </c:pt>
                <c:pt idx="730">
                  <c:v>#N/A</c:v>
                </c:pt>
                <c:pt idx="731">
                  <c:v>#N/A</c:v>
                </c:pt>
                <c:pt idx="732">
                  <c:v>#N/A</c:v>
                </c:pt>
                <c:pt idx="733">
                  <c:v>#N/A</c:v>
                </c:pt>
                <c:pt idx="734">
                  <c:v>#N/A</c:v>
                </c:pt>
                <c:pt idx="735">
                  <c:v>#N/A</c:v>
                </c:pt>
                <c:pt idx="736">
                  <c:v>#N/A</c:v>
                </c:pt>
                <c:pt idx="737">
                  <c:v>#N/A</c:v>
                </c:pt>
                <c:pt idx="738">
                  <c:v>#N/A</c:v>
                </c:pt>
                <c:pt idx="739">
                  <c:v>#N/A</c:v>
                </c:pt>
                <c:pt idx="740">
                  <c:v>#N/A</c:v>
                </c:pt>
                <c:pt idx="741">
                  <c:v>#N/A</c:v>
                </c:pt>
                <c:pt idx="742">
                  <c:v>#N/A</c:v>
                </c:pt>
                <c:pt idx="743">
                  <c:v>#N/A</c:v>
                </c:pt>
                <c:pt idx="744">
                  <c:v>#N/A</c:v>
                </c:pt>
                <c:pt idx="745">
                  <c:v>#N/A</c:v>
                </c:pt>
                <c:pt idx="746">
                  <c:v>#N/A</c:v>
                </c:pt>
                <c:pt idx="747">
                  <c:v>#N/A</c:v>
                </c:pt>
                <c:pt idx="748">
                  <c:v>#N/A</c:v>
                </c:pt>
                <c:pt idx="749">
                  <c:v>#N/A</c:v>
                </c:pt>
                <c:pt idx="750">
                  <c:v>#N/A</c:v>
                </c:pt>
                <c:pt idx="751">
                  <c:v>#N/A</c:v>
                </c:pt>
                <c:pt idx="752">
                  <c:v>#N/A</c:v>
                </c:pt>
                <c:pt idx="753">
                  <c:v>#N/A</c:v>
                </c:pt>
                <c:pt idx="754">
                  <c:v>#N/A</c:v>
                </c:pt>
                <c:pt idx="755">
                  <c:v>#N/A</c:v>
                </c:pt>
                <c:pt idx="756">
                  <c:v>#N/A</c:v>
                </c:pt>
                <c:pt idx="757">
                  <c:v>#N/A</c:v>
                </c:pt>
                <c:pt idx="758">
                  <c:v>#N/A</c:v>
                </c:pt>
                <c:pt idx="759">
                  <c:v>#N/A</c:v>
                </c:pt>
                <c:pt idx="760">
                  <c:v>#N/A</c:v>
                </c:pt>
                <c:pt idx="761">
                  <c:v>#N/A</c:v>
                </c:pt>
                <c:pt idx="762">
                  <c:v>#N/A</c:v>
                </c:pt>
                <c:pt idx="763">
                  <c:v>#N/A</c:v>
                </c:pt>
                <c:pt idx="764">
                  <c:v>#N/A</c:v>
                </c:pt>
                <c:pt idx="765">
                  <c:v>#N/A</c:v>
                </c:pt>
                <c:pt idx="766">
                  <c:v>#N/A</c:v>
                </c:pt>
                <c:pt idx="767">
                  <c:v>#N/A</c:v>
                </c:pt>
                <c:pt idx="768">
                  <c:v>#N/A</c:v>
                </c:pt>
                <c:pt idx="769">
                  <c:v>#N/A</c:v>
                </c:pt>
                <c:pt idx="770">
                  <c:v>#N/A</c:v>
                </c:pt>
                <c:pt idx="771">
                  <c:v>#N/A</c:v>
                </c:pt>
                <c:pt idx="772">
                  <c:v>#N/A</c:v>
                </c:pt>
                <c:pt idx="773">
                  <c:v>#N/A</c:v>
                </c:pt>
                <c:pt idx="774">
                  <c:v>#N/A</c:v>
                </c:pt>
                <c:pt idx="775">
                  <c:v>#N/A</c:v>
                </c:pt>
                <c:pt idx="776">
                  <c:v>#N/A</c:v>
                </c:pt>
                <c:pt idx="777">
                  <c:v>#N/A</c:v>
                </c:pt>
                <c:pt idx="778">
                  <c:v>#N/A</c:v>
                </c:pt>
                <c:pt idx="779">
                  <c:v>#N/A</c:v>
                </c:pt>
                <c:pt idx="780">
                  <c:v>#N/A</c:v>
                </c:pt>
                <c:pt idx="781">
                  <c:v>#N/A</c:v>
                </c:pt>
                <c:pt idx="782">
                  <c:v>#N/A</c:v>
                </c:pt>
                <c:pt idx="783">
                  <c:v>#N/A</c:v>
                </c:pt>
                <c:pt idx="784">
                  <c:v>#N/A</c:v>
                </c:pt>
                <c:pt idx="785">
                  <c:v>#N/A</c:v>
                </c:pt>
                <c:pt idx="786">
                  <c:v>#N/A</c:v>
                </c:pt>
                <c:pt idx="787">
                  <c:v>#N/A</c:v>
                </c:pt>
                <c:pt idx="788">
                  <c:v>#N/A</c:v>
                </c:pt>
                <c:pt idx="789">
                  <c:v>#N/A</c:v>
                </c:pt>
                <c:pt idx="790">
                  <c:v>#N/A</c:v>
                </c:pt>
                <c:pt idx="791">
                  <c:v>#N/A</c:v>
                </c:pt>
                <c:pt idx="792">
                  <c:v>#N/A</c:v>
                </c:pt>
                <c:pt idx="793">
                  <c:v>#N/A</c:v>
                </c:pt>
                <c:pt idx="794">
                  <c:v>#N/A</c:v>
                </c:pt>
                <c:pt idx="795">
                  <c:v>#N/A</c:v>
                </c:pt>
                <c:pt idx="796">
                  <c:v>#N/A</c:v>
                </c:pt>
                <c:pt idx="797">
                  <c:v>#N/A</c:v>
                </c:pt>
                <c:pt idx="798">
                  <c:v>#N/A</c:v>
                </c:pt>
                <c:pt idx="799">
                  <c:v>#N/A</c:v>
                </c:pt>
                <c:pt idx="800">
                  <c:v>#N/A</c:v>
                </c:pt>
                <c:pt idx="801">
                  <c:v>#N/A</c:v>
                </c:pt>
                <c:pt idx="802">
                  <c:v>#N/A</c:v>
                </c:pt>
                <c:pt idx="803">
                  <c:v>#N/A</c:v>
                </c:pt>
                <c:pt idx="804">
                  <c:v>#N/A</c:v>
                </c:pt>
                <c:pt idx="805">
                  <c:v>#N/A</c:v>
                </c:pt>
                <c:pt idx="806">
                  <c:v>#N/A</c:v>
                </c:pt>
                <c:pt idx="807">
                  <c:v>#N/A</c:v>
                </c:pt>
                <c:pt idx="808">
                  <c:v>#N/A</c:v>
                </c:pt>
                <c:pt idx="809">
                  <c:v>#N/A</c:v>
                </c:pt>
                <c:pt idx="810">
                  <c:v>#N/A</c:v>
                </c:pt>
                <c:pt idx="811">
                  <c:v>#N/A</c:v>
                </c:pt>
                <c:pt idx="812">
                  <c:v>#N/A</c:v>
                </c:pt>
                <c:pt idx="813">
                  <c:v>#N/A</c:v>
                </c:pt>
                <c:pt idx="814">
                  <c:v>#N/A</c:v>
                </c:pt>
                <c:pt idx="815">
                  <c:v>#N/A</c:v>
                </c:pt>
                <c:pt idx="816">
                  <c:v>#N/A</c:v>
                </c:pt>
                <c:pt idx="817">
                  <c:v>#N/A</c:v>
                </c:pt>
                <c:pt idx="818">
                  <c:v>#N/A</c:v>
                </c:pt>
                <c:pt idx="819">
                  <c:v>#N/A</c:v>
                </c:pt>
                <c:pt idx="820">
                  <c:v>#N/A</c:v>
                </c:pt>
                <c:pt idx="821">
                  <c:v>#N/A</c:v>
                </c:pt>
                <c:pt idx="822">
                  <c:v>#N/A</c:v>
                </c:pt>
                <c:pt idx="823">
                  <c:v>#N/A</c:v>
                </c:pt>
                <c:pt idx="824">
                  <c:v>#N/A</c:v>
                </c:pt>
                <c:pt idx="825">
                  <c:v>#N/A</c:v>
                </c:pt>
                <c:pt idx="826">
                  <c:v>#N/A</c:v>
                </c:pt>
                <c:pt idx="827">
                  <c:v>#N/A</c:v>
                </c:pt>
                <c:pt idx="828">
                  <c:v>#N/A</c:v>
                </c:pt>
                <c:pt idx="829">
                  <c:v>#N/A</c:v>
                </c:pt>
                <c:pt idx="830">
                  <c:v>#N/A</c:v>
                </c:pt>
                <c:pt idx="831">
                  <c:v>#N/A</c:v>
                </c:pt>
                <c:pt idx="832">
                  <c:v>#N/A</c:v>
                </c:pt>
                <c:pt idx="833">
                  <c:v>#N/A</c:v>
                </c:pt>
                <c:pt idx="834">
                  <c:v>#N/A</c:v>
                </c:pt>
                <c:pt idx="835">
                  <c:v>#N/A</c:v>
                </c:pt>
                <c:pt idx="836">
                  <c:v>#N/A</c:v>
                </c:pt>
                <c:pt idx="837">
                  <c:v>#N/A</c:v>
                </c:pt>
                <c:pt idx="838">
                  <c:v>#N/A</c:v>
                </c:pt>
                <c:pt idx="839">
                  <c:v>#N/A</c:v>
                </c:pt>
                <c:pt idx="840">
                  <c:v>#N/A</c:v>
                </c:pt>
                <c:pt idx="841">
                  <c:v>#N/A</c:v>
                </c:pt>
                <c:pt idx="842">
                  <c:v>#N/A</c:v>
                </c:pt>
                <c:pt idx="843">
                  <c:v>#N/A</c:v>
                </c:pt>
                <c:pt idx="844">
                  <c:v>#N/A</c:v>
                </c:pt>
                <c:pt idx="845">
                  <c:v>#N/A</c:v>
                </c:pt>
                <c:pt idx="846">
                  <c:v>#N/A</c:v>
                </c:pt>
                <c:pt idx="847">
                  <c:v>#N/A</c:v>
                </c:pt>
                <c:pt idx="848">
                  <c:v>#N/A</c:v>
                </c:pt>
                <c:pt idx="849">
                  <c:v>#N/A</c:v>
                </c:pt>
                <c:pt idx="850">
                  <c:v>#N/A</c:v>
                </c:pt>
                <c:pt idx="851">
                  <c:v>#N/A</c:v>
                </c:pt>
                <c:pt idx="852">
                  <c:v>#N/A</c:v>
                </c:pt>
                <c:pt idx="853">
                  <c:v>#N/A</c:v>
                </c:pt>
                <c:pt idx="854">
                  <c:v>#N/A</c:v>
                </c:pt>
                <c:pt idx="855">
                  <c:v>#N/A</c:v>
                </c:pt>
                <c:pt idx="856">
                  <c:v>#N/A</c:v>
                </c:pt>
                <c:pt idx="857">
                  <c:v>#N/A</c:v>
                </c:pt>
                <c:pt idx="858">
                  <c:v>#N/A</c:v>
                </c:pt>
                <c:pt idx="859">
                  <c:v>#N/A</c:v>
                </c:pt>
                <c:pt idx="860">
                  <c:v>#N/A</c:v>
                </c:pt>
                <c:pt idx="861">
                  <c:v>#N/A</c:v>
                </c:pt>
                <c:pt idx="862">
                  <c:v>#N/A</c:v>
                </c:pt>
                <c:pt idx="863">
                  <c:v>#N/A</c:v>
                </c:pt>
                <c:pt idx="864">
                  <c:v>#N/A</c:v>
                </c:pt>
                <c:pt idx="865">
                  <c:v>#N/A</c:v>
                </c:pt>
                <c:pt idx="866">
                  <c:v>#N/A</c:v>
                </c:pt>
                <c:pt idx="867">
                  <c:v>#N/A</c:v>
                </c:pt>
                <c:pt idx="868">
                  <c:v>#N/A</c:v>
                </c:pt>
                <c:pt idx="869">
                  <c:v>#N/A</c:v>
                </c:pt>
                <c:pt idx="870">
                  <c:v>#N/A</c:v>
                </c:pt>
                <c:pt idx="871">
                  <c:v>#N/A</c:v>
                </c:pt>
                <c:pt idx="872">
                  <c:v>#N/A</c:v>
                </c:pt>
                <c:pt idx="873">
                  <c:v>#N/A</c:v>
                </c:pt>
                <c:pt idx="874">
                  <c:v>#N/A</c:v>
                </c:pt>
                <c:pt idx="875">
                  <c:v>#N/A</c:v>
                </c:pt>
                <c:pt idx="876">
                  <c:v>#N/A</c:v>
                </c:pt>
                <c:pt idx="877">
                  <c:v>#N/A</c:v>
                </c:pt>
                <c:pt idx="878">
                  <c:v>#N/A</c:v>
                </c:pt>
                <c:pt idx="879">
                  <c:v>#N/A</c:v>
                </c:pt>
                <c:pt idx="880">
                  <c:v>#N/A</c:v>
                </c:pt>
                <c:pt idx="881">
                  <c:v>#N/A</c:v>
                </c:pt>
                <c:pt idx="882">
                  <c:v>#N/A</c:v>
                </c:pt>
                <c:pt idx="883">
                  <c:v>#N/A</c:v>
                </c:pt>
                <c:pt idx="884">
                  <c:v>#N/A</c:v>
                </c:pt>
                <c:pt idx="885">
                  <c:v>#N/A</c:v>
                </c:pt>
                <c:pt idx="886">
                  <c:v>#N/A</c:v>
                </c:pt>
                <c:pt idx="887">
                  <c:v>#N/A</c:v>
                </c:pt>
                <c:pt idx="888">
                  <c:v>#N/A</c:v>
                </c:pt>
                <c:pt idx="889">
                  <c:v>#N/A</c:v>
                </c:pt>
                <c:pt idx="890">
                  <c:v>#N/A</c:v>
                </c:pt>
                <c:pt idx="891">
                  <c:v>#N/A</c:v>
                </c:pt>
                <c:pt idx="892">
                  <c:v>#N/A</c:v>
                </c:pt>
                <c:pt idx="893">
                  <c:v>#N/A</c:v>
                </c:pt>
                <c:pt idx="894">
                  <c:v>#N/A</c:v>
                </c:pt>
                <c:pt idx="895">
                  <c:v>#N/A</c:v>
                </c:pt>
                <c:pt idx="896">
                  <c:v>#N/A</c:v>
                </c:pt>
                <c:pt idx="897">
                  <c:v>#N/A</c:v>
                </c:pt>
                <c:pt idx="898">
                  <c:v>#N/A</c:v>
                </c:pt>
                <c:pt idx="899">
                  <c:v>#N/A</c:v>
                </c:pt>
                <c:pt idx="900">
                  <c:v>#N/A</c:v>
                </c:pt>
                <c:pt idx="901">
                  <c:v>#N/A</c:v>
                </c:pt>
                <c:pt idx="902">
                  <c:v>#N/A</c:v>
                </c:pt>
                <c:pt idx="903">
                  <c:v>#N/A</c:v>
                </c:pt>
                <c:pt idx="904">
                  <c:v>#N/A</c:v>
                </c:pt>
                <c:pt idx="905">
                  <c:v>#N/A</c:v>
                </c:pt>
                <c:pt idx="906">
                  <c:v>#N/A</c:v>
                </c:pt>
                <c:pt idx="907">
                  <c:v>#N/A</c:v>
                </c:pt>
                <c:pt idx="908">
                  <c:v>#N/A</c:v>
                </c:pt>
                <c:pt idx="909">
                  <c:v>#N/A</c:v>
                </c:pt>
                <c:pt idx="910">
                  <c:v>#N/A</c:v>
                </c:pt>
                <c:pt idx="911">
                  <c:v>#N/A</c:v>
                </c:pt>
                <c:pt idx="912">
                  <c:v>#N/A</c:v>
                </c:pt>
                <c:pt idx="913">
                  <c:v>#N/A</c:v>
                </c:pt>
                <c:pt idx="914">
                  <c:v>#N/A</c:v>
                </c:pt>
                <c:pt idx="915">
                  <c:v>#N/A</c:v>
                </c:pt>
                <c:pt idx="916">
                  <c:v>#N/A</c:v>
                </c:pt>
                <c:pt idx="917">
                  <c:v>#N/A</c:v>
                </c:pt>
                <c:pt idx="918">
                  <c:v>#N/A</c:v>
                </c:pt>
                <c:pt idx="919">
                  <c:v>#N/A</c:v>
                </c:pt>
                <c:pt idx="920">
                  <c:v>#N/A</c:v>
                </c:pt>
                <c:pt idx="921">
                  <c:v>#N/A</c:v>
                </c:pt>
                <c:pt idx="922">
                  <c:v>#N/A</c:v>
                </c:pt>
                <c:pt idx="923">
                  <c:v>#N/A</c:v>
                </c:pt>
                <c:pt idx="924">
                  <c:v>#N/A</c:v>
                </c:pt>
                <c:pt idx="925">
                  <c:v>#N/A</c:v>
                </c:pt>
                <c:pt idx="926">
                  <c:v>#N/A</c:v>
                </c:pt>
                <c:pt idx="927">
                  <c:v>#N/A</c:v>
                </c:pt>
                <c:pt idx="928">
                  <c:v>#N/A</c:v>
                </c:pt>
                <c:pt idx="929">
                  <c:v>#N/A</c:v>
                </c:pt>
                <c:pt idx="930">
                  <c:v>#N/A</c:v>
                </c:pt>
                <c:pt idx="931">
                  <c:v>#N/A</c:v>
                </c:pt>
                <c:pt idx="932">
                  <c:v>#N/A</c:v>
                </c:pt>
                <c:pt idx="933">
                  <c:v>#N/A</c:v>
                </c:pt>
                <c:pt idx="934">
                  <c:v>#N/A</c:v>
                </c:pt>
                <c:pt idx="935">
                  <c:v>#N/A</c:v>
                </c:pt>
                <c:pt idx="936">
                  <c:v>#N/A</c:v>
                </c:pt>
                <c:pt idx="937">
                  <c:v>#N/A</c:v>
                </c:pt>
                <c:pt idx="938">
                  <c:v>#N/A</c:v>
                </c:pt>
                <c:pt idx="939">
                  <c:v>#N/A</c:v>
                </c:pt>
                <c:pt idx="940">
                  <c:v>#N/A</c:v>
                </c:pt>
                <c:pt idx="941">
                  <c:v>#N/A</c:v>
                </c:pt>
                <c:pt idx="942">
                  <c:v>#N/A</c:v>
                </c:pt>
                <c:pt idx="943">
                  <c:v>#N/A</c:v>
                </c:pt>
                <c:pt idx="944">
                  <c:v>#N/A</c:v>
                </c:pt>
                <c:pt idx="945">
                  <c:v>#N/A</c:v>
                </c:pt>
                <c:pt idx="946">
                  <c:v>#N/A</c:v>
                </c:pt>
                <c:pt idx="947">
                  <c:v>#N/A</c:v>
                </c:pt>
                <c:pt idx="948">
                  <c:v>#N/A</c:v>
                </c:pt>
                <c:pt idx="949">
                  <c:v>#N/A</c:v>
                </c:pt>
                <c:pt idx="950">
                  <c:v>#N/A</c:v>
                </c:pt>
                <c:pt idx="951">
                  <c:v>#N/A</c:v>
                </c:pt>
                <c:pt idx="952">
                  <c:v>#N/A</c:v>
                </c:pt>
                <c:pt idx="953">
                  <c:v>#N/A</c:v>
                </c:pt>
                <c:pt idx="954">
                  <c:v>#N/A</c:v>
                </c:pt>
                <c:pt idx="955">
                  <c:v>#N/A</c:v>
                </c:pt>
                <c:pt idx="956">
                  <c:v>#N/A</c:v>
                </c:pt>
                <c:pt idx="957">
                  <c:v>#N/A</c:v>
                </c:pt>
                <c:pt idx="958">
                  <c:v>#N/A</c:v>
                </c:pt>
                <c:pt idx="959">
                  <c:v>#N/A</c:v>
                </c:pt>
                <c:pt idx="960">
                  <c:v>#N/A</c:v>
                </c:pt>
                <c:pt idx="961">
                  <c:v>#N/A</c:v>
                </c:pt>
                <c:pt idx="962">
                  <c:v>#N/A</c:v>
                </c:pt>
                <c:pt idx="963">
                  <c:v>#N/A</c:v>
                </c:pt>
                <c:pt idx="964">
                  <c:v>#N/A</c:v>
                </c:pt>
                <c:pt idx="965">
                  <c:v>#N/A</c:v>
                </c:pt>
                <c:pt idx="966">
                  <c:v>#N/A</c:v>
                </c:pt>
                <c:pt idx="967">
                  <c:v>#N/A</c:v>
                </c:pt>
                <c:pt idx="968">
                  <c:v>#N/A</c:v>
                </c:pt>
                <c:pt idx="969">
                  <c:v>#N/A</c:v>
                </c:pt>
                <c:pt idx="970">
                  <c:v>#N/A</c:v>
                </c:pt>
                <c:pt idx="971">
                  <c:v>#N/A</c:v>
                </c:pt>
                <c:pt idx="972">
                  <c:v>#N/A</c:v>
                </c:pt>
                <c:pt idx="973">
                  <c:v>#N/A</c:v>
                </c:pt>
                <c:pt idx="974">
                  <c:v>#N/A</c:v>
                </c:pt>
                <c:pt idx="975">
                  <c:v>#N/A</c:v>
                </c:pt>
                <c:pt idx="976">
                  <c:v>#N/A</c:v>
                </c:pt>
                <c:pt idx="977">
                  <c:v>#N/A</c:v>
                </c:pt>
                <c:pt idx="978">
                  <c:v>#N/A</c:v>
                </c:pt>
                <c:pt idx="979">
                  <c:v>#N/A</c:v>
                </c:pt>
                <c:pt idx="980">
                  <c:v>#N/A</c:v>
                </c:pt>
                <c:pt idx="981">
                  <c:v>#N/A</c:v>
                </c:pt>
                <c:pt idx="982">
                  <c:v>#N/A</c:v>
                </c:pt>
                <c:pt idx="983">
                  <c:v>#N/A</c:v>
                </c:pt>
                <c:pt idx="984">
                  <c:v>#N/A</c:v>
                </c:pt>
                <c:pt idx="985">
                  <c:v>#N/A</c:v>
                </c:pt>
                <c:pt idx="986">
                  <c:v>#N/A</c:v>
                </c:pt>
                <c:pt idx="987">
                  <c:v>#N/A</c:v>
                </c:pt>
                <c:pt idx="988">
                  <c:v>#N/A</c:v>
                </c:pt>
                <c:pt idx="989">
                  <c:v>#N/A</c:v>
                </c:pt>
                <c:pt idx="990">
                  <c:v>#N/A</c:v>
                </c:pt>
                <c:pt idx="991">
                  <c:v>#N/A</c:v>
                </c:pt>
                <c:pt idx="992">
                  <c:v>#N/A</c:v>
                </c:pt>
                <c:pt idx="993">
                  <c:v>#N/A</c:v>
                </c:pt>
                <c:pt idx="994">
                  <c:v>#N/A</c:v>
                </c:pt>
                <c:pt idx="995">
                  <c:v>#N/A</c:v>
                </c:pt>
                <c:pt idx="996">
                  <c:v>#N/A</c:v>
                </c:pt>
                <c:pt idx="997">
                  <c:v>#N/A</c:v>
                </c:pt>
                <c:pt idx="998">
                  <c:v>#N/A</c:v>
                </c:pt>
                <c:pt idx="999">
                  <c:v>#N/A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7956352"/>
        <c:axId val="178045312"/>
      </c:scatterChart>
      <c:valAx>
        <c:axId val="177956352"/>
        <c:scaling>
          <c:orientation val="minMax"/>
        </c:scaling>
        <c:delete val="0"/>
        <c:axPos val="b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sv-SE"/>
                  <a:t>Logaritmerade halter</a:t>
                </a:r>
              </a:p>
            </c:rich>
          </c:tx>
          <c:layout>
            <c:manualLayout>
              <c:xMode val="edge"/>
              <c:yMode val="edge"/>
              <c:x val="0.39872113000800269"/>
              <c:y val="0.8759398496240601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SE"/>
          </a:p>
        </c:txPr>
        <c:crossAx val="178045312"/>
        <c:crossesAt val="-3"/>
        <c:crossBetween val="midCat"/>
      </c:valAx>
      <c:valAx>
        <c:axId val="178045312"/>
        <c:scaling>
          <c:orientation val="minMax"/>
          <c:max val="3"/>
          <c:min val="-3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sv-SE"/>
                  <a:t>Standardavvikelser</a:t>
                </a:r>
              </a:p>
            </c:rich>
          </c:tx>
          <c:layout>
            <c:manualLayout>
              <c:xMode val="edge"/>
              <c:yMode val="edge"/>
              <c:x val="2.9850746268656716E-2"/>
              <c:y val="0.3045112781954887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SE"/>
          </a:p>
        </c:txPr>
        <c:crossAx val="177956352"/>
        <c:crosses val="autoZero"/>
        <c:crossBetween val="midCat"/>
        <c:majorUnit val="1"/>
        <c:minorUnit val="1"/>
      </c:valAx>
      <c:spPr>
        <a:solidFill>
          <a:srgbClr val="FFFFCC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v-SE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sv-SE"/>
              <a:t>Normalfördelningsplot</a:t>
            </a:r>
          </a:p>
        </c:rich>
      </c:tx>
      <c:layout>
        <c:manualLayout>
          <c:xMode val="edge"/>
          <c:yMode val="edge"/>
          <c:x val="0.37659995227869242"/>
          <c:y val="4.092526690391459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797086377655087"/>
          <c:y val="0.14234887812506788"/>
          <c:w val="0.81170090738269407"/>
          <c:h val="0.75089033210973311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FF0000"/>
                </a:solidFill>
                <a:prstDash val="solid"/>
              </a:ln>
            </c:spPr>
            <c:trendlineType val="linear"/>
            <c:dispRSqr val="0"/>
            <c:dispEq val="0"/>
          </c:trendline>
          <c:xVal>
            <c:numRef>
              <c:f>Sortering!$B$2:$B$1001</c:f>
              <c:numCache>
                <c:formatCode>General</c:formatCode>
                <c:ptCount val="1000"/>
                <c:pt idx="0">
                  <c:v>1.5030303030303029E-2</c:v>
                </c:pt>
                <c:pt idx="1">
                  <c:v>0.25212121212121208</c:v>
                </c:pt>
                <c:pt idx="2">
                  <c:v>0.72727272727272718</c:v>
                </c:pt>
                <c:pt idx="3">
                  <c:v>1.0666666666666667</c:v>
                </c:pt>
                <c:pt idx="4">
                  <c:v>2.2787878787878788</c:v>
                </c:pt>
                <c:pt idx="5">
                  <c:v>18.90909090909091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  <c:pt idx="988">
                  <c:v>0</c:v>
                </c:pt>
                <c:pt idx="989">
                  <c:v>0</c:v>
                </c:pt>
                <c:pt idx="990">
                  <c:v>0</c:v>
                </c:pt>
                <c:pt idx="991">
                  <c:v>0</c:v>
                </c:pt>
                <c:pt idx="992">
                  <c:v>0</c:v>
                </c:pt>
                <c:pt idx="993">
                  <c:v>0</c:v>
                </c:pt>
                <c:pt idx="994">
                  <c:v>0</c:v>
                </c:pt>
                <c:pt idx="995">
                  <c:v>0</c:v>
                </c:pt>
                <c:pt idx="996">
                  <c:v>0</c:v>
                </c:pt>
                <c:pt idx="997">
                  <c:v>0</c:v>
                </c:pt>
                <c:pt idx="998">
                  <c:v>0</c:v>
                </c:pt>
                <c:pt idx="999">
                  <c:v>0</c:v>
                </c:pt>
              </c:numCache>
            </c:numRef>
          </c:xVal>
          <c:yVal>
            <c:numRef>
              <c:f>Sortering!$D$2:$D$1001</c:f>
              <c:numCache>
                <c:formatCode>General</c:formatCode>
                <c:ptCount val="1000"/>
                <c:pt idx="0">
                  <c:v>-1.3829941271006392</c:v>
                </c:pt>
                <c:pt idx="1">
                  <c:v>-0.67448975019608193</c:v>
                </c:pt>
                <c:pt idx="2">
                  <c:v>-0.21042839424792467</c:v>
                </c:pt>
                <c:pt idx="3">
                  <c:v>0.21042839424792484</c:v>
                </c:pt>
                <c:pt idx="4">
                  <c:v>0.67448975019608193</c:v>
                </c:pt>
                <c:pt idx="5">
                  <c:v>1.3829941271006372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  <c:pt idx="50">
                  <c:v>#N/A</c:v>
                </c:pt>
                <c:pt idx="51">
                  <c:v>#N/A</c:v>
                </c:pt>
                <c:pt idx="52">
                  <c:v>#N/A</c:v>
                </c:pt>
                <c:pt idx="53">
                  <c:v>#N/A</c:v>
                </c:pt>
                <c:pt idx="54">
                  <c:v>#N/A</c:v>
                </c:pt>
                <c:pt idx="55">
                  <c:v>#N/A</c:v>
                </c:pt>
                <c:pt idx="56">
                  <c:v>#N/A</c:v>
                </c:pt>
                <c:pt idx="57">
                  <c:v>#N/A</c:v>
                </c:pt>
                <c:pt idx="58">
                  <c:v>#N/A</c:v>
                </c:pt>
                <c:pt idx="59">
                  <c:v>#N/A</c:v>
                </c:pt>
                <c:pt idx="60">
                  <c:v>#N/A</c:v>
                </c:pt>
                <c:pt idx="61">
                  <c:v>#N/A</c:v>
                </c:pt>
                <c:pt idx="62">
                  <c:v>#N/A</c:v>
                </c:pt>
                <c:pt idx="63">
                  <c:v>#N/A</c:v>
                </c:pt>
                <c:pt idx="64">
                  <c:v>#N/A</c:v>
                </c:pt>
                <c:pt idx="65">
                  <c:v>#N/A</c:v>
                </c:pt>
                <c:pt idx="66">
                  <c:v>#N/A</c:v>
                </c:pt>
                <c:pt idx="67">
                  <c:v>#N/A</c:v>
                </c:pt>
                <c:pt idx="68">
                  <c:v>#N/A</c:v>
                </c:pt>
                <c:pt idx="69">
                  <c:v>#N/A</c:v>
                </c:pt>
                <c:pt idx="70">
                  <c:v>#N/A</c:v>
                </c:pt>
                <c:pt idx="71">
                  <c:v>#N/A</c:v>
                </c:pt>
                <c:pt idx="72">
                  <c:v>#N/A</c:v>
                </c:pt>
                <c:pt idx="73">
                  <c:v>#N/A</c:v>
                </c:pt>
                <c:pt idx="74">
                  <c:v>#N/A</c:v>
                </c:pt>
                <c:pt idx="75">
                  <c:v>#N/A</c:v>
                </c:pt>
                <c:pt idx="76">
                  <c:v>#N/A</c:v>
                </c:pt>
                <c:pt idx="77">
                  <c:v>#N/A</c:v>
                </c:pt>
                <c:pt idx="78">
                  <c:v>#N/A</c:v>
                </c:pt>
                <c:pt idx="79">
                  <c:v>#N/A</c:v>
                </c:pt>
                <c:pt idx="80">
                  <c:v>#N/A</c:v>
                </c:pt>
                <c:pt idx="81">
                  <c:v>#N/A</c:v>
                </c:pt>
                <c:pt idx="82">
                  <c:v>#N/A</c:v>
                </c:pt>
                <c:pt idx="83">
                  <c:v>#N/A</c:v>
                </c:pt>
                <c:pt idx="84">
                  <c:v>#N/A</c:v>
                </c:pt>
                <c:pt idx="85">
                  <c:v>#N/A</c:v>
                </c:pt>
                <c:pt idx="86">
                  <c:v>#N/A</c:v>
                </c:pt>
                <c:pt idx="87">
                  <c:v>#N/A</c:v>
                </c:pt>
                <c:pt idx="88">
                  <c:v>#N/A</c:v>
                </c:pt>
                <c:pt idx="89">
                  <c:v>#N/A</c:v>
                </c:pt>
                <c:pt idx="90">
                  <c:v>#N/A</c:v>
                </c:pt>
                <c:pt idx="91">
                  <c:v>#N/A</c:v>
                </c:pt>
                <c:pt idx="92">
                  <c:v>#N/A</c:v>
                </c:pt>
                <c:pt idx="93">
                  <c:v>#N/A</c:v>
                </c:pt>
                <c:pt idx="94">
                  <c:v>#N/A</c:v>
                </c:pt>
                <c:pt idx="95">
                  <c:v>#N/A</c:v>
                </c:pt>
                <c:pt idx="96">
                  <c:v>#N/A</c:v>
                </c:pt>
                <c:pt idx="97">
                  <c:v>#N/A</c:v>
                </c:pt>
                <c:pt idx="98">
                  <c:v>#N/A</c:v>
                </c:pt>
                <c:pt idx="99">
                  <c:v>#N/A</c:v>
                </c:pt>
                <c:pt idx="100">
                  <c:v>#N/A</c:v>
                </c:pt>
                <c:pt idx="101">
                  <c:v>#N/A</c:v>
                </c:pt>
                <c:pt idx="102">
                  <c:v>#N/A</c:v>
                </c:pt>
                <c:pt idx="103">
                  <c:v>#N/A</c:v>
                </c:pt>
                <c:pt idx="104">
                  <c:v>#N/A</c:v>
                </c:pt>
                <c:pt idx="105">
                  <c:v>#N/A</c:v>
                </c:pt>
                <c:pt idx="106">
                  <c:v>#N/A</c:v>
                </c:pt>
                <c:pt idx="107">
                  <c:v>#N/A</c:v>
                </c:pt>
                <c:pt idx="108">
                  <c:v>#N/A</c:v>
                </c:pt>
                <c:pt idx="109">
                  <c:v>#N/A</c:v>
                </c:pt>
                <c:pt idx="110">
                  <c:v>#N/A</c:v>
                </c:pt>
                <c:pt idx="111">
                  <c:v>#N/A</c:v>
                </c:pt>
                <c:pt idx="112">
                  <c:v>#N/A</c:v>
                </c:pt>
                <c:pt idx="113">
                  <c:v>#N/A</c:v>
                </c:pt>
                <c:pt idx="114">
                  <c:v>#N/A</c:v>
                </c:pt>
                <c:pt idx="115">
                  <c:v>#N/A</c:v>
                </c:pt>
                <c:pt idx="116">
                  <c:v>#N/A</c:v>
                </c:pt>
                <c:pt idx="117">
                  <c:v>#N/A</c:v>
                </c:pt>
                <c:pt idx="118">
                  <c:v>#N/A</c:v>
                </c:pt>
                <c:pt idx="119">
                  <c:v>#N/A</c:v>
                </c:pt>
                <c:pt idx="120">
                  <c:v>#N/A</c:v>
                </c:pt>
                <c:pt idx="121">
                  <c:v>#N/A</c:v>
                </c:pt>
                <c:pt idx="122">
                  <c:v>#N/A</c:v>
                </c:pt>
                <c:pt idx="123">
                  <c:v>#N/A</c:v>
                </c:pt>
                <c:pt idx="124">
                  <c:v>#N/A</c:v>
                </c:pt>
                <c:pt idx="125">
                  <c:v>#N/A</c:v>
                </c:pt>
                <c:pt idx="126">
                  <c:v>#N/A</c:v>
                </c:pt>
                <c:pt idx="127">
                  <c:v>#N/A</c:v>
                </c:pt>
                <c:pt idx="128">
                  <c:v>#N/A</c:v>
                </c:pt>
                <c:pt idx="129">
                  <c:v>#N/A</c:v>
                </c:pt>
                <c:pt idx="130">
                  <c:v>#N/A</c:v>
                </c:pt>
                <c:pt idx="131">
                  <c:v>#N/A</c:v>
                </c:pt>
                <c:pt idx="132">
                  <c:v>#N/A</c:v>
                </c:pt>
                <c:pt idx="133">
                  <c:v>#N/A</c:v>
                </c:pt>
                <c:pt idx="134">
                  <c:v>#N/A</c:v>
                </c:pt>
                <c:pt idx="135">
                  <c:v>#N/A</c:v>
                </c:pt>
                <c:pt idx="136">
                  <c:v>#N/A</c:v>
                </c:pt>
                <c:pt idx="137">
                  <c:v>#N/A</c:v>
                </c:pt>
                <c:pt idx="138">
                  <c:v>#N/A</c:v>
                </c:pt>
                <c:pt idx="139">
                  <c:v>#N/A</c:v>
                </c:pt>
                <c:pt idx="140">
                  <c:v>#N/A</c:v>
                </c:pt>
                <c:pt idx="141">
                  <c:v>#N/A</c:v>
                </c:pt>
                <c:pt idx="142">
                  <c:v>#N/A</c:v>
                </c:pt>
                <c:pt idx="143">
                  <c:v>#N/A</c:v>
                </c:pt>
                <c:pt idx="144">
                  <c:v>#N/A</c:v>
                </c:pt>
                <c:pt idx="145">
                  <c:v>#N/A</c:v>
                </c:pt>
                <c:pt idx="146">
                  <c:v>#N/A</c:v>
                </c:pt>
                <c:pt idx="147">
                  <c:v>#N/A</c:v>
                </c:pt>
                <c:pt idx="148">
                  <c:v>#N/A</c:v>
                </c:pt>
                <c:pt idx="149">
                  <c:v>#N/A</c:v>
                </c:pt>
                <c:pt idx="150">
                  <c:v>#N/A</c:v>
                </c:pt>
                <c:pt idx="151">
                  <c:v>#N/A</c:v>
                </c:pt>
                <c:pt idx="152">
                  <c:v>#N/A</c:v>
                </c:pt>
                <c:pt idx="153">
                  <c:v>#N/A</c:v>
                </c:pt>
                <c:pt idx="154">
                  <c:v>#N/A</c:v>
                </c:pt>
                <c:pt idx="155">
                  <c:v>#N/A</c:v>
                </c:pt>
                <c:pt idx="156">
                  <c:v>#N/A</c:v>
                </c:pt>
                <c:pt idx="157">
                  <c:v>#N/A</c:v>
                </c:pt>
                <c:pt idx="158">
                  <c:v>#N/A</c:v>
                </c:pt>
                <c:pt idx="159">
                  <c:v>#N/A</c:v>
                </c:pt>
                <c:pt idx="160">
                  <c:v>#N/A</c:v>
                </c:pt>
                <c:pt idx="161">
                  <c:v>#N/A</c:v>
                </c:pt>
                <c:pt idx="162">
                  <c:v>#N/A</c:v>
                </c:pt>
                <c:pt idx="163">
                  <c:v>#N/A</c:v>
                </c:pt>
                <c:pt idx="164">
                  <c:v>#N/A</c:v>
                </c:pt>
                <c:pt idx="165">
                  <c:v>#N/A</c:v>
                </c:pt>
                <c:pt idx="166">
                  <c:v>#N/A</c:v>
                </c:pt>
                <c:pt idx="167">
                  <c:v>#N/A</c:v>
                </c:pt>
                <c:pt idx="168">
                  <c:v>#N/A</c:v>
                </c:pt>
                <c:pt idx="169">
                  <c:v>#N/A</c:v>
                </c:pt>
                <c:pt idx="170">
                  <c:v>#N/A</c:v>
                </c:pt>
                <c:pt idx="171">
                  <c:v>#N/A</c:v>
                </c:pt>
                <c:pt idx="172">
                  <c:v>#N/A</c:v>
                </c:pt>
                <c:pt idx="173">
                  <c:v>#N/A</c:v>
                </c:pt>
                <c:pt idx="174">
                  <c:v>#N/A</c:v>
                </c:pt>
                <c:pt idx="175">
                  <c:v>#N/A</c:v>
                </c:pt>
                <c:pt idx="176">
                  <c:v>#N/A</c:v>
                </c:pt>
                <c:pt idx="177">
                  <c:v>#N/A</c:v>
                </c:pt>
                <c:pt idx="178">
                  <c:v>#N/A</c:v>
                </c:pt>
                <c:pt idx="179">
                  <c:v>#N/A</c:v>
                </c:pt>
                <c:pt idx="180">
                  <c:v>#N/A</c:v>
                </c:pt>
                <c:pt idx="181">
                  <c:v>#N/A</c:v>
                </c:pt>
                <c:pt idx="182">
                  <c:v>#N/A</c:v>
                </c:pt>
                <c:pt idx="183">
                  <c:v>#N/A</c:v>
                </c:pt>
                <c:pt idx="184">
                  <c:v>#N/A</c:v>
                </c:pt>
                <c:pt idx="185">
                  <c:v>#N/A</c:v>
                </c:pt>
                <c:pt idx="186">
                  <c:v>#N/A</c:v>
                </c:pt>
                <c:pt idx="187">
                  <c:v>#N/A</c:v>
                </c:pt>
                <c:pt idx="188">
                  <c:v>#N/A</c:v>
                </c:pt>
                <c:pt idx="189">
                  <c:v>#N/A</c:v>
                </c:pt>
                <c:pt idx="190">
                  <c:v>#N/A</c:v>
                </c:pt>
                <c:pt idx="191">
                  <c:v>#N/A</c:v>
                </c:pt>
                <c:pt idx="192">
                  <c:v>#N/A</c:v>
                </c:pt>
                <c:pt idx="193">
                  <c:v>#N/A</c:v>
                </c:pt>
                <c:pt idx="194">
                  <c:v>#N/A</c:v>
                </c:pt>
                <c:pt idx="195">
                  <c:v>#N/A</c:v>
                </c:pt>
                <c:pt idx="196">
                  <c:v>#N/A</c:v>
                </c:pt>
                <c:pt idx="197">
                  <c:v>#N/A</c:v>
                </c:pt>
                <c:pt idx="198">
                  <c:v>#N/A</c:v>
                </c:pt>
                <c:pt idx="199">
                  <c:v>#N/A</c:v>
                </c:pt>
                <c:pt idx="200">
                  <c:v>#N/A</c:v>
                </c:pt>
                <c:pt idx="201">
                  <c:v>#N/A</c:v>
                </c:pt>
                <c:pt idx="202">
                  <c:v>#N/A</c:v>
                </c:pt>
                <c:pt idx="203">
                  <c:v>#N/A</c:v>
                </c:pt>
                <c:pt idx="204">
                  <c:v>#N/A</c:v>
                </c:pt>
                <c:pt idx="205">
                  <c:v>#N/A</c:v>
                </c:pt>
                <c:pt idx="206">
                  <c:v>#N/A</c:v>
                </c:pt>
                <c:pt idx="207">
                  <c:v>#N/A</c:v>
                </c:pt>
                <c:pt idx="208">
                  <c:v>#N/A</c:v>
                </c:pt>
                <c:pt idx="209">
                  <c:v>#N/A</c:v>
                </c:pt>
                <c:pt idx="210">
                  <c:v>#N/A</c:v>
                </c:pt>
                <c:pt idx="211">
                  <c:v>#N/A</c:v>
                </c:pt>
                <c:pt idx="212">
                  <c:v>#N/A</c:v>
                </c:pt>
                <c:pt idx="213">
                  <c:v>#N/A</c:v>
                </c:pt>
                <c:pt idx="214">
                  <c:v>#N/A</c:v>
                </c:pt>
                <c:pt idx="215">
                  <c:v>#N/A</c:v>
                </c:pt>
                <c:pt idx="216">
                  <c:v>#N/A</c:v>
                </c:pt>
                <c:pt idx="217">
                  <c:v>#N/A</c:v>
                </c:pt>
                <c:pt idx="218">
                  <c:v>#N/A</c:v>
                </c:pt>
                <c:pt idx="219">
                  <c:v>#N/A</c:v>
                </c:pt>
                <c:pt idx="220">
                  <c:v>#N/A</c:v>
                </c:pt>
                <c:pt idx="221">
                  <c:v>#N/A</c:v>
                </c:pt>
                <c:pt idx="222">
                  <c:v>#N/A</c:v>
                </c:pt>
                <c:pt idx="223">
                  <c:v>#N/A</c:v>
                </c:pt>
                <c:pt idx="224">
                  <c:v>#N/A</c:v>
                </c:pt>
                <c:pt idx="225">
                  <c:v>#N/A</c:v>
                </c:pt>
                <c:pt idx="226">
                  <c:v>#N/A</c:v>
                </c:pt>
                <c:pt idx="227">
                  <c:v>#N/A</c:v>
                </c:pt>
                <c:pt idx="228">
                  <c:v>#N/A</c:v>
                </c:pt>
                <c:pt idx="229">
                  <c:v>#N/A</c:v>
                </c:pt>
                <c:pt idx="230">
                  <c:v>#N/A</c:v>
                </c:pt>
                <c:pt idx="231">
                  <c:v>#N/A</c:v>
                </c:pt>
                <c:pt idx="232">
                  <c:v>#N/A</c:v>
                </c:pt>
                <c:pt idx="233">
                  <c:v>#N/A</c:v>
                </c:pt>
                <c:pt idx="234">
                  <c:v>#N/A</c:v>
                </c:pt>
                <c:pt idx="235">
                  <c:v>#N/A</c:v>
                </c:pt>
                <c:pt idx="236">
                  <c:v>#N/A</c:v>
                </c:pt>
                <c:pt idx="237">
                  <c:v>#N/A</c:v>
                </c:pt>
                <c:pt idx="238">
                  <c:v>#N/A</c:v>
                </c:pt>
                <c:pt idx="239">
                  <c:v>#N/A</c:v>
                </c:pt>
                <c:pt idx="240">
                  <c:v>#N/A</c:v>
                </c:pt>
                <c:pt idx="241">
                  <c:v>#N/A</c:v>
                </c:pt>
                <c:pt idx="242">
                  <c:v>#N/A</c:v>
                </c:pt>
                <c:pt idx="243">
                  <c:v>#N/A</c:v>
                </c:pt>
                <c:pt idx="244">
                  <c:v>#N/A</c:v>
                </c:pt>
                <c:pt idx="245">
                  <c:v>#N/A</c:v>
                </c:pt>
                <c:pt idx="246">
                  <c:v>#N/A</c:v>
                </c:pt>
                <c:pt idx="247">
                  <c:v>#N/A</c:v>
                </c:pt>
                <c:pt idx="248">
                  <c:v>#N/A</c:v>
                </c:pt>
                <c:pt idx="249">
                  <c:v>#N/A</c:v>
                </c:pt>
                <c:pt idx="250">
                  <c:v>#N/A</c:v>
                </c:pt>
                <c:pt idx="251">
                  <c:v>#N/A</c:v>
                </c:pt>
                <c:pt idx="252">
                  <c:v>#N/A</c:v>
                </c:pt>
                <c:pt idx="253">
                  <c:v>#N/A</c:v>
                </c:pt>
                <c:pt idx="254">
                  <c:v>#N/A</c:v>
                </c:pt>
                <c:pt idx="255">
                  <c:v>#N/A</c:v>
                </c:pt>
                <c:pt idx="256">
                  <c:v>#N/A</c:v>
                </c:pt>
                <c:pt idx="257">
                  <c:v>#N/A</c:v>
                </c:pt>
                <c:pt idx="258">
                  <c:v>#N/A</c:v>
                </c:pt>
                <c:pt idx="259">
                  <c:v>#N/A</c:v>
                </c:pt>
                <c:pt idx="260">
                  <c:v>#N/A</c:v>
                </c:pt>
                <c:pt idx="261">
                  <c:v>#N/A</c:v>
                </c:pt>
                <c:pt idx="262">
                  <c:v>#N/A</c:v>
                </c:pt>
                <c:pt idx="263">
                  <c:v>#N/A</c:v>
                </c:pt>
                <c:pt idx="264">
                  <c:v>#N/A</c:v>
                </c:pt>
                <c:pt idx="265">
                  <c:v>#N/A</c:v>
                </c:pt>
                <c:pt idx="266">
                  <c:v>#N/A</c:v>
                </c:pt>
                <c:pt idx="267">
                  <c:v>#N/A</c:v>
                </c:pt>
                <c:pt idx="268">
                  <c:v>#N/A</c:v>
                </c:pt>
                <c:pt idx="269">
                  <c:v>#N/A</c:v>
                </c:pt>
                <c:pt idx="270">
                  <c:v>#N/A</c:v>
                </c:pt>
                <c:pt idx="271">
                  <c:v>#N/A</c:v>
                </c:pt>
                <c:pt idx="272">
                  <c:v>#N/A</c:v>
                </c:pt>
                <c:pt idx="273">
                  <c:v>#N/A</c:v>
                </c:pt>
                <c:pt idx="274">
                  <c:v>#N/A</c:v>
                </c:pt>
                <c:pt idx="275">
                  <c:v>#N/A</c:v>
                </c:pt>
                <c:pt idx="276">
                  <c:v>#N/A</c:v>
                </c:pt>
                <c:pt idx="277">
                  <c:v>#N/A</c:v>
                </c:pt>
                <c:pt idx="278">
                  <c:v>#N/A</c:v>
                </c:pt>
                <c:pt idx="279">
                  <c:v>#N/A</c:v>
                </c:pt>
                <c:pt idx="280">
                  <c:v>#N/A</c:v>
                </c:pt>
                <c:pt idx="281">
                  <c:v>#N/A</c:v>
                </c:pt>
                <c:pt idx="282">
                  <c:v>#N/A</c:v>
                </c:pt>
                <c:pt idx="283">
                  <c:v>#N/A</c:v>
                </c:pt>
                <c:pt idx="284">
                  <c:v>#N/A</c:v>
                </c:pt>
                <c:pt idx="285">
                  <c:v>#N/A</c:v>
                </c:pt>
                <c:pt idx="286">
                  <c:v>#N/A</c:v>
                </c:pt>
                <c:pt idx="287">
                  <c:v>#N/A</c:v>
                </c:pt>
                <c:pt idx="288">
                  <c:v>#N/A</c:v>
                </c:pt>
                <c:pt idx="289">
                  <c:v>#N/A</c:v>
                </c:pt>
                <c:pt idx="290">
                  <c:v>#N/A</c:v>
                </c:pt>
                <c:pt idx="291">
                  <c:v>#N/A</c:v>
                </c:pt>
                <c:pt idx="292">
                  <c:v>#N/A</c:v>
                </c:pt>
                <c:pt idx="293">
                  <c:v>#N/A</c:v>
                </c:pt>
                <c:pt idx="294">
                  <c:v>#N/A</c:v>
                </c:pt>
                <c:pt idx="295">
                  <c:v>#N/A</c:v>
                </c:pt>
                <c:pt idx="296">
                  <c:v>#N/A</c:v>
                </c:pt>
                <c:pt idx="297">
                  <c:v>#N/A</c:v>
                </c:pt>
                <c:pt idx="298">
                  <c:v>#N/A</c:v>
                </c:pt>
                <c:pt idx="299">
                  <c:v>#N/A</c:v>
                </c:pt>
                <c:pt idx="300">
                  <c:v>#N/A</c:v>
                </c:pt>
                <c:pt idx="301">
                  <c:v>#N/A</c:v>
                </c:pt>
                <c:pt idx="302">
                  <c:v>#N/A</c:v>
                </c:pt>
                <c:pt idx="303">
                  <c:v>#N/A</c:v>
                </c:pt>
                <c:pt idx="304">
                  <c:v>#N/A</c:v>
                </c:pt>
                <c:pt idx="305">
                  <c:v>#N/A</c:v>
                </c:pt>
                <c:pt idx="306">
                  <c:v>#N/A</c:v>
                </c:pt>
                <c:pt idx="307">
                  <c:v>#N/A</c:v>
                </c:pt>
                <c:pt idx="308">
                  <c:v>#N/A</c:v>
                </c:pt>
                <c:pt idx="309">
                  <c:v>#N/A</c:v>
                </c:pt>
                <c:pt idx="310">
                  <c:v>#N/A</c:v>
                </c:pt>
                <c:pt idx="311">
                  <c:v>#N/A</c:v>
                </c:pt>
                <c:pt idx="312">
                  <c:v>#N/A</c:v>
                </c:pt>
                <c:pt idx="313">
                  <c:v>#N/A</c:v>
                </c:pt>
                <c:pt idx="314">
                  <c:v>#N/A</c:v>
                </c:pt>
                <c:pt idx="315">
                  <c:v>#N/A</c:v>
                </c:pt>
                <c:pt idx="316">
                  <c:v>#N/A</c:v>
                </c:pt>
                <c:pt idx="317">
                  <c:v>#N/A</c:v>
                </c:pt>
                <c:pt idx="318">
                  <c:v>#N/A</c:v>
                </c:pt>
                <c:pt idx="319">
                  <c:v>#N/A</c:v>
                </c:pt>
                <c:pt idx="320">
                  <c:v>#N/A</c:v>
                </c:pt>
                <c:pt idx="321">
                  <c:v>#N/A</c:v>
                </c:pt>
                <c:pt idx="322">
                  <c:v>#N/A</c:v>
                </c:pt>
                <c:pt idx="323">
                  <c:v>#N/A</c:v>
                </c:pt>
                <c:pt idx="324">
                  <c:v>#N/A</c:v>
                </c:pt>
                <c:pt idx="325">
                  <c:v>#N/A</c:v>
                </c:pt>
                <c:pt idx="326">
                  <c:v>#N/A</c:v>
                </c:pt>
                <c:pt idx="327">
                  <c:v>#N/A</c:v>
                </c:pt>
                <c:pt idx="328">
                  <c:v>#N/A</c:v>
                </c:pt>
                <c:pt idx="329">
                  <c:v>#N/A</c:v>
                </c:pt>
                <c:pt idx="330">
                  <c:v>#N/A</c:v>
                </c:pt>
                <c:pt idx="331">
                  <c:v>#N/A</c:v>
                </c:pt>
                <c:pt idx="332">
                  <c:v>#N/A</c:v>
                </c:pt>
                <c:pt idx="333">
                  <c:v>#N/A</c:v>
                </c:pt>
                <c:pt idx="334">
                  <c:v>#N/A</c:v>
                </c:pt>
                <c:pt idx="335">
                  <c:v>#N/A</c:v>
                </c:pt>
                <c:pt idx="336">
                  <c:v>#N/A</c:v>
                </c:pt>
                <c:pt idx="337">
                  <c:v>#N/A</c:v>
                </c:pt>
                <c:pt idx="338">
                  <c:v>#N/A</c:v>
                </c:pt>
                <c:pt idx="339">
                  <c:v>#N/A</c:v>
                </c:pt>
                <c:pt idx="340">
                  <c:v>#N/A</c:v>
                </c:pt>
                <c:pt idx="341">
                  <c:v>#N/A</c:v>
                </c:pt>
                <c:pt idx="342">
                  <c:v>#N/A</c:v>
                </c:pt>
                <c:pt idx="343">
                  <c:v>#N/A</c:v>
                </c:pt>
                <c:pt idx="344">
                  <c:v>#N/A</c:v>
                </c:pt>
                <c:pt idx="345">
                  <c:v>#N/A</c:v>
                </c:pt>
                <c:pt idx="346">
                  <c:v>#N/A</c:v>
                </c:pt>
                <c:pt idx="347">
                  <c:v>#N/A</c:v>
                </c:pt>
                <c:pt idx="348">
                  <c:v>#N/A</c:v>
                </c:pt>
                <c:pt idx="349">
                  <c:v>#N/A</c:v>
                </c:pt>
                <c:pt idx="350">
                  <c:v>#N/A</c:v>
                </c:pt>
                <c:pt idx="351">
                  <c:v>#N/A</c:v>
                </c:pt>
                <c:pt idx="352">
                  <c:v>#N/A</c:v>
                </c:pt>
                <c:pt idx="353">
                  <c:v>#N/A</c:v>
                </c:pt>
                <c:pt idx="354">
                  <c:v>#N/A</c:v>
                </c:pt>
                <c:pt idx="355">
                  <c:v>#N/A</c:v>
                </c:pt>
                <c:pt idx="356">
                  <c:v>#N/A</c:v>
                </c:pt>
                <c:pt idx="357">
                  <c:v>#N/A</c:v>
                </c:pt>
                <c:pt idx="358">
                  <c:v>#N/A</c:v>
                </c:pt>
                <c:pt idx="359">
                  <c:v>#N/A</c:v>
                </c:pt>
                <c:pt idx="360">
                  <c:v>#N/A</c:v>
                </c:pt>
                <c:pt idx="361">
                  <c:v>#N/A</c:v>
                </c:pt>
                <c:pt idx="362">
                  <c:v>#N/A</c:v>
                </c:pt>
                <c:pt idx="363">
                  <c:v>#N/A</c:v>
                </c:pt>
                <c:pt idx="364">
                  <c:v>#N/A</c:v>
                </c:pt>
                <c:pt idx="365">
                  <c:v>#N/A</c:v>
                </c:pt>
                <c:pt idx="366">
                  <c:v>#N/A</c:v>
                </c:pt>
                <c:pt idx="367">
                  <c:v>#N/A</c:v>
                </c:pt>
                <c:pt idx="368">
                  <c:v>#N/A</c:v>
                </c:pt>
                <c:pt idx="369">
                  <c:v>#N/A</c:v>
                </c:pt>
                <c:pt idx="370">
                  <c:v>#N/A</c:v>
                </c:pt>
                <c:pt idx="371">
                  <c:v>#N/A</c:v>
                </c:pt>
                <c:pt idx="372">
                  <c:v>#N/A</c:v>
                </c:pt>
                <c:pt idx="373">
                  <c:v>#N/A</c:v>
                </c:pt>
                <c:pt idx="374">
                  <c:v>#N/A</c:v>
                </c:pt>
                <c:pt idx="375">
                  <c:v>#N/A</c:v>
                </c:pt>
                <c:pt idx="376">
                  <c:v>#N/A</c:v>
                </c:pt>
                <c:pt idx="377">
                  <c:v>#N/A</c:v>
                </c:pt>
                <c:pt idx="378">
                  <c:v>#N/A</c:v>
                </c:pt>
                <c:pt idx="379">
                  <c:v>#N/A</c:v>
                </c:pt>
                <c:pt idx="380">
                  <c:v>#N/A</c:v>
                </c:pt>
                <c:pt idx="381">
                  <c:v>#N/A</c:v>
                </c:pt>
                <c:pt idx="382">
                  <c:v>#N/A</c:v>
                </c:pt>
                <c:pt idx="383">
                  <c:v>#N/A</c:v>
                </c:pt>
                <c:pt idx="384">
                  <c:v>#N/A</c:v>
                </c:pt>
                <c:pt idx="385">
                  <c:v>#N/A</c:v>
                </c:pt>
                <c:pt idx="386">
                  <c:v>#N/A</c:v>
                </c:pt>
                <c:pt idx="387">
                  <c:v>#N/A</c:v>
                </c:pt>
                <c:pt idx="388">
                  <c:v>#N/A</c:v>
                </c:pt>
                <c:pt idx="389">
                  <c:v>#N/A</c:v>
                </c:pt>
                <c:pt idx="390">
                  <c:v>#N/A</c:v>
                </c:pt>
                <c:pt idx="391">
                  <c:v>#N/A</c:v>
                </c:pt>
                <c:pt idx="392">
                  <c:v>#N/A</c:v>
                </c:pt>
                <c:pt idx="393">
                  <c:v>#N/A</c:v>
                </c:pt>
                <c:pt idx="394">
                  <c:v>#N/A</c:v>
                </c:pt>
                <c:pt idx="395">
                  <c:v>#N/A</c:v>
                </c:pt>
                <c:pt idx="396">
                  <c:v>#N/A</c:v>
                </c:pt>
                <c:pt idx="397">
                  <c:v>#N/A</c:v>
                </c:pt>
                <c:pt idx="398">
                  <c:v>#N/A</c:v>
                </c:pt>
                <c:pt idx="399">
                  <c:v>#N/A</c:v>
                </c:pt>
                <c:pt idx="400">
                  <c:v>#N/A</c:v>
                </c:pt>
                <c:pt idx="401">
                  <c:v>#N/A</c:v>
                </c:pt>
                <c:pt idx="402">
                  <c:v>#N/A</c:v>
                </c:pt>
                <c:pt idx="403">
                  <c:v>#N/A</c:v>
                </c:pt>
                <c:pt idx="404">
                  <c:v>#N/A</c:v>
                </c:pt>
                <c:pt idx="405">
                  <c:v>#N/A</c:v>
                </c:pt>
                <c:pt idx="406">
                  <c:v>#N/A</c:v>
                </c:pt>
                <c:pt idx="407">
                  <c:v>#N/A</c:v>
                </c:pt>
                <c:pt idx="408">
                  <c:v>#N/A</c:v>
                </c:pt>
                <c:pt idx="409">
                  <c:v>#N/A</c:v>
                </c:pt>
                <c:pt idx="410">
                  <c:v>#N/A</c:v>
                </c:pt>
                <c:pt idx="411">
                  <c:v>#N/A</c:v>
                </c:pt>
                <c:pt idx="412">
                  <c:v>#N/A</c:v>
                </c:pt>
                <c:pt idx="413">
                  <c:v>#N/A</c:v>
                </c:pt>
                <c:pt idx="414">
                  <c:v>#N/A</c:v>
                </c:pt>
                <c:pt idx="415">
                  <c:v>#N/A</c:v>
                </c:pt>
                <c:pt idx="416">
                  <c:v>#N/A</c:v>
                </c:pt>
                <c:pt idx="417">
                  <c:v>#N/A</c:v>
                </c:pt>
                <c:pt idx="418">
                  <c:v>#N/A</c:v>
                </c:pt>
                <c:pt idx="419">
                  <c:v>#N/A</c:v>
                </c:pt>
                <c:pt idx="420">
                  <c:v>#N/A</c:v>
                </c:pt>
                <c:pt idx="421">
                  <c:v>#N/A</c:v>
                </c:pt>
                <c:pt idx="422">
                  <c:v>#N/A</c:v>
                </c:pt>
                <c:pt idx="423">
                  <c:v>#N/A</c:v>
                </c:pt>
                <c:pt idx="424">
                  <c:v>#N/A</c:v>
                </c:pt>
                <c:pt idx="425">
                  <c:v>#N/A</c:v>
                </c:pt>
                <c:pt idx="426">
                  <c:v>#N/A</c:v>
                </c:pt>
                <c:pt idx="427">
                  <c:v>#N/A</c:v>
                </c:pt>
                <c:pt idx="428">
                  <c:v>#N/A</c:v>
                </c:pt>
                <c:pt idx="429">
                  <c:v>#N/A</c:v>
                </c:pt>
                <c:pt idx="430">
                  <c:v>#N/A</c:v>
                </c:pt>
                <c:pt idx="431">
                  <c:v>#N/A</c:v>
                </c:pt>
                <c:pt idx="432">
                  <c:v>#N/A</c:v>
                </c:pt>
                <c:pt idx="433">
                  <c:v>#N/A</c:v>
                </c:pt>
                <c:pt idx="434">
                  <c:v>#N/A</c:v>
                </c:pt>
                <c:pt idx="435">
                  <c:v>#N/A</c:v>
                </c:pt>
                <c:pt idx="436">
                  <c:v>#N/A</c:v>
                </c:pt>
                <c:pt idx="437">
                  <c:v>#N/A</c:v>
                </c:pt>
                <c:pt idx="438">
                  <c:v>#N/A</c:v>
                </c:pt>
                <c:pt idx="439">
                  <c:v>#N/A</c:v>
                </c:pt>
                <c:pt idx="440">
                  <c:v>#N/A</c:v>
                </c:pt>
                <c:pt idx="441">
                  <c:v>#N/A</c:v>
                </c:pt>
                <c:pt idx="442">
                  <c:v>#N/A</c:v>
                </c:pt>
                <c:pt idx="443">
                  <c:v>#N/A</c:v>
                </c:pt>
                <c:pt idx="444">
                  <c:v>#N/A</c:v>
                </c:pt>
                <c:pt idx="445">
                  <c:v>#N/A</c:v>
                </c:pt>
                <c:pt idx="446">
                  <c:v>#N/A</c:v>
                </c:pt>
                <c:pt idx="447">
                  <c:v>#N/A</c:v>
                </c:pt>
                <c:pt idx="448">
                  <c:v>#N/A</c:v>
                </c:pt>
                <c:pt idx="449">
                  <c:v>#N/A</c:v>
                </c:pt>
                <c:pt idx="450">
                  <c:v>#N/A</c:v>
                </c:pt>
                <c:pt idx="451">
                  <c:v>#N/A</c:v>
                </c:pt>
                <c:pt idx="452">
                  <c:v>#N/A</c:v>
                </c:pt>
                <c:pt idx="453">
                  <c:v>#N/A</c:v>
                </c:pt>
                <c:pt idx="454">
                  <c:v>#N/A</c:v>
                </c:pt>
                <c:pt idx="455">
                  <c:v>#N/A</c:v>
                </c:pt>
                <c:pt idx="456">
                  <c:v>#N/A</c:v>
                </c:pt>
                <c:pt idx="457">
                  <c:v>#N/A</c:v>
                </c:pt>
                <c:pt idx="458">
                  <c:v>#N/A</c:v>
                </c:pt>
                <c:pt idx="459">
                  <c:v>#N/A</c:v>
                </c:pt>
                <c:pt idx="460">
                  <c:v>#N/A</c:v>
                </c:pt>
                <c:pt idx="461">
                  <c:v>#N/A</c:v>
                </c:pt>
                <c:pt idx="462">
                  <c:v>#N/A</c:v>
                </c:pt>
                <c:pt idx="463">
                  <c:v>#N/A</c:v>
                </c:pt>
                <c:pt idx="464">
                  <c:v>#N/A</c:v>
                </c:pt>
                <c:pt idx="465">
                  <c:v>#N/A</c:v>
                </c:pt>
                <c:pt idx="466">
                  <c:v>#N/A</c:v>
                </c:pt>
                <c:pt idx="467">
                  <c:v>#N/A</c:v>
                </c:pt>
                <c:pt idx="468">
                  <c:v>#N/A</c:v>
                </c:pt>
                <c:pt idx="469">
                  <c:v>#N/A</c:v>
                </c:pt>
                <c:pt idx="470">
                  <c:v>#N/A</c:v>
                </c:pt>
                <c:pt idx="471">
                  <c:v>#N/A</c:v>
                </c:pt>
                <c:pt idx="472">
                  <c:v>#N/A</c:v>
                </c:pt>
                <c:pt idx="473">
                  <c:v>#N/A</c:v>
                </c:pt>
                <c:pt idx="474">
                  <c:v>#N/A</c:v>
                </c:pt>
                <c:pt idx="475">
                  <c:v>#N/A</c:v>
                </c:pt>
                <c:pt idx="476">
                  <c:v>#N/A</c:v>
                </c:pt>
                <c:pt idx="477">
                  <c:v>#N/A</c:v>
                </c:pt>
                <c:pt idx="478">
                  <c:v>#N/A</c:v>
                </c:pt>
                <c:pt idx="479">
                  <c:v>#N/A</c:v>
                </c:pt>
                <c:pt idx="480">
                  <c:v>#N/A</c:v>
                </c:pt>
                <c:pt idx="481">
                  <c:v>#N/A</c:v>
                </c:pt>
                <c:pt idx="482">
                  <c:v>#N/A</c:v>
                </c:pt>
                <c:pt idx="483">
                  <c:v>#N/A</c:v>
                </c:pt>
                <c:pt idx="484">
                  <c:v>#N/A</c:v>
                </c:pt>
                <c:pt idx="485">
                  <c:v>#N/A</c:v>
                </c:pt>
                <c:pt idx="486">
                  <c:v>#N/A</c:v>
                </c:pt>
                <c:pt idx="487">
                  <c:v>#N/A</c:v>
                </c:pt>
                <c:pt idx="488">
                  <c:v>#N/A</c:v>
                </c:pt>
                <c:pt idx="489">
                  <c:v>#N/A</c:v>
                </c:pt>
                <c:pt idx="490">
                  <c:v>#N/A</c:v>
                </c:pt>
                <c:pt idx="491">
                  <c:v>#N/A</c:v>
                </c:pt>
                <c:pt idx="492">
                  <c:v>#N/A</c:v>
                </c:pt>
                <c:pt idx="493">
                  <c:v>#N/A</c:v>
                </c:pt>
                <c:pt idx="494">
                  <c:v>#N/A</c:v>
                </c:pt>
                <c:pt idx="495">
                  <c:v>#N/A</c:v>
                </c:pt>
                <c:pt idx="496">
                  <c:v>#N/A</c:v>
                </c:pt>
                <c:pt idx="497">
                  <c:v>#N/A</c:v>
                </c:pt>
                <c:pt idx="498">
                  <c:v>#N/A</c:v>
                </c:pt>
                <c:pt idx="499">
                  <c:v>#N/A</c:v>
                </c:pt>
                <c:pt idx="500">
                  <c:v>#N/A</c:v>
                </c:pt>
                <c:pt idx="501">
                  <c:v>#N/A</c:v>
                </c:pt>
                <c:pt idx="502">
                  <c:v>#N/A</c:v>
                </c:pt>
                <c:pt idx="503">
                  <c:v>#N/A</c:v>
                </c:pt>
                <c:pt idx="504">
                  <c:v>#N/A</c:v>
                </c:pt>
                <c:pt idx="505">
                  <c:v>#N/A</c:v>
                </c:pt>
                <c:pt idx="506">
                  <c:v>#N/A</c:v>
                </c:pt>
                <c:pt idx="507">
                  <c:v>#N/A</c:v>
                </c:pt>
                <c:pt idx="508">
                  <c:v>#N/A</c:v>
                </c:pt>
                <c:pt idx="509">
                  <c:v>#N/A</c:v>
                </c:pt>
                <c:pt idx="510">
                  <c:v>#N/A</c:v>
                </c:pt>
                <c:pt idx="511">
                  <c:v>#N/A</c:v>
                </c:pt>
                <c:pt idx="512">
                  <c:v>#N/A</c:v>
                </c:pt>
                <c:pt idx="513">
                  <c:v>#N/A</c:v>
                </c:pt>
                <c:pt idx="514">
                  <c:v>#N/A</c:v>
                </c:pt>
                <c:pt idx="515">
                  <c:v>#N/A</c:v>
                </c:pt>
                <c:pt idx="516">
                  <c:v>#N/A</c:v>
                </c:pt>
                <c:pt idx="517">
                  <c:v>#N/A</c:v>
                </c:pt>
                <c:pt idx="518">
                  <c:v>#N/A</c:v>
                </c:pt>
                <c:pt idx="519">
                  <c:v>#N/A</c:v>
                </c:pt>
                <c:pt idx="520">
                  <c:v>#N/A</c:v>
                </c:pt>
                <c:pt idx="521">
                  <c:v>#N/A</c:v>
                </c:pt>
                <c:pt idx="522">
                  <c:v>#N/A</c:v>
                </c:pt>
                <c:pt idx="523">
                  <c:v>#N/A</c:v>
                </c:pt>
                <c:pt idx="524">
                  <c:v>#N/A</c:v>
                </c:pt>
                <c:pt idx="525">
                  <c:v>#N/A</c:v>
                </c:pt>
                <c:pt idx="526">
                  <c:v>#N/A</c:v>
                </c:pt>
                <c:pt idx="527">
                  <c:v>#N/A</c:v>
                </c:pt>
                <c:pt idx="528">
                  <c:v>#N/A</c:v>
                </c:pt>
                <c:pt idx="529">
                  <c:v>#N/A</c:v>
                </c:pt>
                <c:pt idx="530">
                  <c:v>#N/A</c:v>
                </c:pt>
                <c:pt idx="531">
                  <c:v>#N/A</c:v>
                </c:pt>
                <c:pt idx="532">
                  <c:v>#N/A</c:v>
                </c:pt>
                <c:pt idx="533">
                  <c:v>#N/A</c:v>
                </c:pt>
                <c:pt idx="534">
                  <c:v>#N/A</c:v>
                </c:pt>
                <c:pt idx="535">
                  <c:v>#N/A</c:v>
                </c:pt>
                <c:pt idx="536">
                  <c:v>#N/A</c:v>
                </c:pt>
                <c:pt idx="537">
                  <c:v>#N/A</c:v>
                </c:pt>
                <c:pt idx="538">
                  <c:v>#N/A</c:v>
                </c:pt>
                <c:pt idx="539">
                  <c:v>#N/A</c:v>
                </c:pt>
                <c:pt idx="540">
                  <c:v>#N/A</c:v>
                </c:pt>
                <c:pt idx="541">
                  <c:v>#N/A</c:v>
                </c:pt>
                <c:pt idx="542">
                  <c:v>#N/A</c:v>
                </c:pt>
                <c:pt idx="543">
                  <c:v>#N/A</c:v>
                </c:pt>
                <c:pt idx="544">
                  <c:v>#N/A</c:v>
                </c:pt>
                <c:pt idx="545">
                  <c:v>#N/A</c:v>
                </c:pt>
                <c:pt idx="546">
                  <c:v>#N/A</c:v>
                </c:pt>
                <c:pt idx="547">
                  <c:v>#N/A</c:v>
                </c:pt>
                <c:pt idx="548">
                  <c:v>#N/A</c:v>
                </c:pt>
                <c:pt idx="549">
                  <c:v>#N/A</c:v>
                </c:pt>
                <c:pt idx="550">
                  <c:v>#N/A</c:v>
                </c:pt>
                <c:pt idx="551">
                  <c:v>#N/A</c:v>
                </c:pt>
                <c:pt idx="552">
                  <c:v>#N/A</c:v>
                </c:pt>
                <c:pt idx="553">
                  <c:v>#N/A</c:v>
                </c:pt>
                <c:pt idx="554">
                  <c:v>#N/A</c:v>
                </c:pt>
                <c:pt idx="555">
                  <c:v>#N/A</c:v>
                </c:pt>
                <c:pt idx="556">
                  <c:v>#N/A</c:v>
                </c:pt>
                <c:pt idx="557">
                  <c:v>#N/A</c:v>
                </c:pt>
                <c:pt idx="558">
                  <c:v>#N/A</c:v>
                </c:pt>
                <c:pt idx="559">
                  <c:v>#N/A</c:v>
                </c:pt>
                <c:pt idx="560">
                  <c:v>#N/A</c:v>
                </c:pt>
                <c:pt idx="561">
                  <c:v>#N/A</c:v>
                </c:pt>
                <c:pt idx="562">
                  <c:v>#N/A</c:v>
                </c:pt>
                <c:pt idx="563">
                  <c:v>#N/A</c:v>
                </c:pt>
                <c:pt idx="564">
                  <c:v>#N/A</c:v>
                </c:pt>
                <c:pt idx="565">
                  <c:v>#N/A</c:v>
                </c:pt>
                <c:pt idx="566">
                  <c:v>#N/A</c:v>
                </c:pt>
                <c:pt idx="567">
                  <c:v>#N/A</c:v>
                </c:pt>
                <c:pt idx="568">
                  <c:v>#N/A</c:v>
                </c:pt>
                <c:pt idx="569">
                  <c:v>#N/A</c:v>
                </c:pt>
                <c:pt idx="570">
                  <c:v>#N/A</c:v>
                </c:pt>
                <c:pt idx="571">
                  <c:v>#N/A</c:v>
                </c:pt>
                <c:pt idx="572">
                  <c:v>#N/A</c:v>
                </c:pt>
                <c:pt idx="573">
                  <c:v>#N/A</c:v>
                </c:pt>
                <c:pt idx="574">
                  <c:v>#N/A</c:v>
                </c:pt>
                <c:pt idx="575">
                  <c:v>#N/A</c:v>
                </c:pt>
                <c:pt idx="576">
                  <c:v>#N/A</c:v>
                </c:pt>
                <c:pt idx="577">
                  <c:v>#N/A</c:v>
                </c:pt>
                <c:pt idx="578">
                  <c:v>#N/A</c:v>
                </c:pt>
                <c:pt idx="579">
                  <c:v>#N/A</c:v>
                </c:pt>
                <c:pt idx="580">
                  <c:v>#N/A</c:v>
                </c:pt>
                <c:pt idx="581">
                  <c:v>#N/A</c:v>
                </c:pt>
                <c:pt idx="582">
                  <c:v>#N/A</c:v>
                </c:pt>
                <c:pt idx="583">
                  <c:v>#N/A</c:v>
                </c:pt>
                <c:pt idx="584">
                  <c:v>#N/A</c:v>
                </c:pt>
                <c:pt idx="585">
                  <c:v>#N/A</c:v>
                </c:pt>
                <c:pt idx="586">
                  <c:v>#N/A</c:v>
                </c:pt>
                <c:pt idx="587">
                  <c:v>#N/A</c:v>
                </c:pt>
                <c:pt idx="588">
                  <c:v>#N/A</c:v>
                </c:pt>
                <c:pt idx="589">
                  <c:v>#N/A</c:v>
                </c:pt>
                <c:pt idx="590">
                  <c:v>#N/A</c:v>
                </c:pt>
                <c:pt idx="591">
                  <c:v>#N/A</c:v>
                </c:pt>
                <c:pt idx="592">
                  <c:v>#N/A</c:v>
                </c:pt>
                <c:pt idx="593">
                  <c:v>#N/A</c:v>
                </c:pt>
                <c:pt idx="594">
                  <c:v>#N/A</c:v>
                </c:pt>
                <c:pt idx="595">
                  <c:v>#N/A</c:v>
                </c:pt>
                <c:pt idx="596">
                  <c:v>#N/A</c:v>
                </c:pt>
                <c:pt idx="597">
                  <c:v>#N/A</c:v>
                </c:pt>
                <c:pt idx="598">
                  <c:v>#N/A</c:v>
                </c:pt>
                <c:pt idx="599">
                  <c:v>#N/A</c:v>
                </c:pt>
                <c:pt idx="600">
                  <c:v>#N/A</c:v>
                </c:pt>
                <c:pt idx="601">
                  <c:v>#N/A</c:v>
                </c:pt>
                <c:pt idx="602">
                  <c:v>#N/A</c:v>
                </c:pt>
                <c:pt idx="603">
                  <c:v>#N/A</c:v>
                </c:pt>
                <c:pt idx="604">
                  <c:v>#N/A</c:v>
                </c:pt>
                <c:pt idx="605">
                  <c:v>#N/A</c:v>
                </c:pt>
                <c:pt idx="606">
                  <c:v>#N/A</c:v>
                </c:pt>
                <c:pt idx="607">
                  <c:v>#N/A</c:v>
                </c:pt>
                <c:pt idx="608">
                  <c:v>#N/A</c:v>
                </c:pt>
                <c:pt idx="609">
                  <c:v>#N/A</c:v>
                </c:pt>
                <c:pt idx="610">
                  <c:v>#N/A</c:v>
                </c:pt>
                <c:pt idx="611">
                  <c:v>#N/A</c:v>
                </c:pt>
                <c:pt idx="612">
                  <c:v>#N/A</c:v>
                </c:pt>
                <c:pt idx="613">
                  <c:v>#N/A</c:v>
                </c:pt>
                <c:pt idx="614">
                  <c:v>#N/A</c:v>
                </c:pt>
                <c:pt idx="615">
                  <c:v>#N/A</c:v>
                </c:pt>
                <c:pt idx="616">
                  <c:v>#N/A</c:v>
                </c:pt>
                <c:pt idx="617">
                  <c:v>#N/A</c:v>
                </c:pt>
                <c:pt idx="618">
                  <c:v>#N/A</c:v>
                </c:pt>
                <c:pt idx="619">
                  <c:v>#N/A</c:v>
                </c:pt>
                <c:pt idx="620">
                  <c:v>#N/A</c:v>
                </c:pt>
                <c:pt idx="621">
                  <c:v>#N/A</c:v>
                </c:pt>
                <c:pt idx="622">
                  <c:v>#N/A</c:v>
                </c:pt>
                <c:pt idx="623">
                  <c:v>#N/A</c:v>
                </c:pt>
                <c:pt idx="624">
                  <c:v>#N/A</c:v>
                </c:pt>
                <c:pt idx="625">
                  <c:v>#N/A</c:v>
                </c:pt>
                <c:pt idx="626">
                  <c:v>#N/A</c:v>
                </c:pt>
                <c:pt idx="627">
                  <c:v>#N/A</c:v>
                </c:pt>
                <c:pt idx="628">
                  <c:v>#N/A</c:v>
                </c:pt>
                <c:pt idx="629">
                  <c:v>#N/A</c:v>
                </c:pt>
                <c:pt idx="630">
                  <c:v>#N/A</c:v>
                </c:pt>
                <c:pt idx="631">
                  <c:v>#N/A</c:v>
                </c:pt>
                <c:pt idx="632">
                  <c:v>#N/A</c:v>
                </c:pt>
                <c:pt idx="633">
                  <c:v>#N/A</c:v>
                </c:pt>
                <c:pt idx="634">
                  <c:v>#N/A</c:v>
                </c:pt>
                <c:pt idx="635">
                  <c:v>#N/A</c:v>
                </c:pt>
                <c:pt idx="636">
                  <c:v>#N/A</c:v>
                </c:pt>
                <c:pt idx="637">
                  <c:v>#N/A</c:v>
                </c:pt>
                <c:pt idx="638">
                  <c:v>#N/A</c:v>
                </c:pt>
                <c:pt idx="639">
                  <c:v>#N/A</c:v>
                </c:pt>
                <c:pt idx="640">
                  <c:v>#N/A</c:v>
                </c:pt>
                <c:pt idx="641">
                  <c:v>#N/A</c:v>
                </c:pt>
                <c:pt idx="642">
                  <c:v>#N/A</c:v>
                </c:pt>
                <c:pt idx="643">
                  <c:v>#N/A</c:v>
                </c:pt>
                <c:pt idx="644">
                  <c:v>#N/A</c:v>
                </c:pt>
                <c:pt idx="645">
                  <c:v>#N/A</c:v>
                </c:pt>
                <c:pt idx="646">
                  <c:v>#N/A</c:v>
                </c:pt>
                <c:pt idx="647">
                  <c:v>#N/A</c:v>
                </c:pt>
                <c:pt idx="648">
                  <c:v>#N/A</c:v>
                </c:pt>
                <c:pt idx="649">
                  <c:v>#N/A</c:v>
                </c:pt>
                <c:pt idx="650">
                  <c:v>#N/A</c:v>
                </c:pt>
                <c:pt idx="651">
                  <c:v>#N/A</c:v>
                </c:pt>
                <c:pt idx="652">
                  <c:v>#N/A</c:v>
                </c:pt>
                <c:pt idx="653">
                  <c:v>#N/A</c:v>
                </c:pt>
                <c:pt idx="654">
                  <c:v>#N/A</c:v>
                </c:pt>
                <c:pt idx="655">
                  <c:v>#N/A</c:v>
                </c:pt>
                <c:pt idx="656">
                  <c:v>#N/A</c:v>
                </c:pt>
                <c:pt idx="657">
                  <c:v>#N/A</c:v>
                </c:pt>
                <c:pt idx="658">
                  <c:v>#N/A</c:v>
                </c:pt>
                <c:pt idx="659">
                  <c:v>#N/A</c:v>
                </c:pt>
                <c:pt idx="660">
                  <c:v>#N/A</c:v>
                </c:pt>
                <c:pt idx="661">
                  <c:v>#N/A</c:v>
                </c:pt>
                <c:pt idx="662">
                  <c:v>#N/A</c:v>
                </c:pt>
                <c:pt idx="663">
                  <c:v>#N/A</c:v>
                </c:pt>
                <c:pt idx="664">
                  <c:v>#N/A</c:v>
                </c:pt>
                <c:pt idx="665">
                  <c:v>#N/A</c:v>
                </c:pt>
                <c:pt idx="666">
                  <c:v>#N/A</c:v>
                </c:pt>
                <c:pt idx="667">
                  <c:v>#N/A</c:v>
                </c:pt>
                <c:pt idx="668">
                  <c:v>#N/A</c:v>
                </c:pt>
                <c:pt idx="669">
                  <c:v>#N/A</c:v>
                </c:pt>
                <c:pt idx="670">
                  <c:v>#N/A</c:v>
                </c:pt>
                <c:pt idx="671">
                  <c:v>#N/A</c:v>
                </c:pt>
                <c:pt idx="672">
                  <c:v>#N/A</c:v>
                </c:pt>
                <c:pt idx="673">
                  <c:v>#N/A</c:v>
                </c:pt>
                <c:pt idx="674">
                  <c:v>#N/A</c:v>
                </c:pt>
                <c:pt idx="675">
                  <c:v>#N/A</c:v>
                </c:pt>
                <c:pt idx="676">
                  <c:v>#N/A</c:v>
                </c:pt>
                <c:pt idx="677">
                  <c:v>#N/A</c:v>
                </c:pt>
                <c:pt idx="678">
                  <c:v>#N/A</c:v>
                </c:pt>
                <c:pt idx="679">
                  <c:v>#N/A</c:v>
                </c:pt>
                <c:pt idx="680">
                  <c:v>#N/A</c:v>
                </c:pt>
                <c:pt idx="681">
                  <c:v>#N/A</c:v>
                </c:pt>
                <c:pt idx="682">
                  <c:v>#N/A</c:v>
                </c:pt>
                <c:pt idx="683">
                  <c:v>#N/A</c:v>
                </c:pt>
                <c:pt idx="684">
                  <c:v>#N/A</c:v>
                </c:pt>
                <c:pt idx="685">
                  <c:v>#N/A</c:v>
                </c:pt>
                <c:pt idx="686">
                  <c:v>#N/A</c:v>
                </c:pt>
                <c:pt idx="687">
                  <c:v>#N/A</c:v>
                </c:pt>
                <c:pt idx="688">
                  <c:v>#N/A</c:v>
                </c:pt>
                <c:pt idx="689">
                  <c:v>#N/A</c:v>
                </c:pt>
                <c:pt idx="690">
                  <c:v>#N/A</c:v>
                </c:pt>
                <c:pt idx="691">
                  <c:v>#N/A</c:v>
                </c:pt>
                <c:pt idx="692">
                  <c:v>#N/A</c:v>
                </c:pt>
                <c:pt idx="693">
                  <c:v>#N/A</c:v>
                </c:pt>
                <c:pt idx="694">
                  <c:v>#N/A</c:v>
                </c:pt>
                <c:pt idx="695">
                  <c:v>#N/A</c:v>
                </c:pt>
                <c:pt idx="696">
                  <c:v>#N/A</c:v>
                </c:pt>
                <c:pt idx="697">
                  <c:v>#N/A</c:v>
                </c:pt>
                <c:pt idx="698">
                  <c:v>#N/A</c:v>
                </c:pt>
                <c:pt idx="699">
                  <c:v>#N/A</c:v>
                </c:pt>
                <c:pt idx="700">
                  <c:v>#N/A</c:v>
                </c:pt>
                <c:pt idx="701">
                  <c:v>#N/A</c:v>
                </c:pt>
                <c:pt idx="702">
                  <c:v>#N/A</c:v>
                </c:pt>
                <c:pt idx="703">
                  <c:v>#N/A</c:v>
                </c:pt>
                <c:pt idx="704">
                  <c:v>#N/A</c:v>
                </c:pt>
                <c:pt idx="705">
                  <c:v>#N/A</c:v>
                </c:pt>
                <c:pt idx="706">
                  <c:v>#N/A</c:v>
                </c:pt>
                <c:pt idx="707">
                  <c:v>#N/A</c:v>
                </c:pt>
                <c:pt idx="708">
                  <c:v>#N/A</c:v>
                </c:pt>
                <c:pt idx="709">
                  <c:v>#N/A</c:v>
                </c:pt>
                <c:pt idx="710">
                  <c:v>#N/A</c:v>
                </c:pt>
                <c:pt idx="711">
                  <c:v>#N/A</c:v>
                </c:pt>
                <c:pt idx="712">
                  <c:v>#N/A</c:v>
                </c:pt>
                <c:pt idx="713">
                  <c:v>#N/A</c:v>
                </c:pt>
                <c:pt idx="714">
                  <c:v>#N/A</c:v>
                </c:pt>
                <c:pt idx="715">
                  <c:v>#N/A</c:v>
                </c:pt>
                <c:pt idx="716">
                  <c:v>#N/A</c:v>
                </c:pt>
                <c:pt idx="717">
                  <c:v>#N/A</c:v>
                </c:pt>
                <c:pt idx="718">
                  <c:v>#N/A</c:v>
                </c:pt>
                <c:pt idx="719">
                  <c:v>#N/A</c:v>
                </c:pt>
                <c:pt idx="720">
                  <c:v>#N/A</c:v>
                </c:pt>
                <c:pt idx="721">
                  <c:v>#N/A</c:v>
                </c:pt>
                <c:pt idx="722">
                  <c:v>#N/A</c:v>
                </c:pt>
                <c:pt idx="723">
                  <c:v>#N/A</c:v>
                </c:pt>
                <c:pt idx="724">
                  <c:v>#N/A</c:v>
                </c:pt>
                <c:pt idx="725">
                  <c:v>#N/A</c:v>
                </c:pt>
                <c:pt idx="726">
                  <c:v>#N/A</c:v>
                </c:pt>
                <c:pt idx="727">
                  <c:v>#N/A</c:v>
                </c:pt>
                <c:pt idx="728">
                  <c:v>#N/A</c:v>
                </c:pt>
                <c:pt idx="729">
                  <c:v>#N/A</c:v>
                </c:pt>
                <c:pt idx="730">
                  <c:v>#N/A</c:v>
                </c:pt>
                <c:pt idx="731">
                  <c:v>#N/A</c:v>
                </c:pt>
                <c:pt idx="732">
                  <c:v>#N/A</c:v>
                </c:pt>
                <c:pt idx="733">
                  <c:v>#N/A</c:v>
                </c:pt>
                <c:pt idx="734">
                  <c:v>#N/A</c:v>
                </c:pt>
                <c:pt idx="735">
                  <c:v>#N/A</c:v>
                </c:pt>
                <c:pt idx="736">
                  <c:v>#N/A</c:v>
                </c:pt>
                <c:pt idx="737">
                  <c:v>#N/A</c:v>
                </c:pt>
                <c:pt idx="738">
                  <c:v>#N/A</c:v>
                </c:pt>
                <c:pt idx="739">
                  <c:v>#N/A</c:v>
                </c:pt>
                <c:pt idx="740">
                  <c:v>#N/A</c:v>
                </c:pt>
                <c:pt idx="741">
                  <c:v>#N/A</c:v>
                </c:pt>
                <c:pt idx="742">
                  <c:v>#N/A</c:v>
                </c:pt>
                <c:pt idx="743">
                  <c:v>#N/A</c:v>
                </c:pt>
                <c:pt idx="744">
                  <c:v>#N/A</c:v>
                </c:pt>
                <c:pt idx="745">
                  <c:v>#N/A</c:v>
                </c:pt>
                <c:pt idx="746">
                  <c:v>#N/A</c:v>
                </c:pt>
                <c:pt idx="747">
                  <c:v>#N/A</c:v>
                </c:pt>
                <c:pt idx="748">
                  <c:v>#N/A</c:v>
                </c:pt>
                <c:pt idx="749">
                  <c:v>#N/A</c:v>
                </c:pt>
                <c:pt idx="750">
                  <c:v>#N/A</c:v>
                </c:pt>
                <c:pt idx="751">
                  <c:v>#N/A</c:v>
                </c:pt>
                <c:pt idx="752">
                  <c:v>#N/A</c:v>
                </c:pt>
                <c:pt idx="753">
                  <c:v>#N/A</c:v>
                </c:pt>
                <c:pt idx="754">
                  <c:v>#N/A</c:v>
                </c:pt>
                <c:pt idx="755">
                  <c:v>#N/A</c:v>
                </c:pt>
                <c:pt idx="756">
                  <c:v>#N/A</c:v>
                </c:pt>
                <c:pt idx="757">
                  <c:v>#N/A</c:v>
                </c:pt>
                <c:pt idx="758">
                  <c:v>#N/A</c:v>
                </c:pt>
                <c:pt idx="759">
                  <c:v>#N/A</c:v>
                </c:pt>
                <c:pt idx="760">
                  <c:v>#N/A</c:v>
                </c:pt>
                <c:pt idx="761">
                  <c:v>#N/A</c:v>
                </c:pt>
                <c:pt idx="762">
                  <c:v>#N/A</c:v>
                </c:pt>
                <c:pt idx="763">
                  <c:v>#N/A</c:v>
                </c:pt>
                <c:pt idx="764">
                  <c:v>#N/A</c:v>
                </c:pt>
                <c:pt idx="765">
                  <c:v>#N/A</c:v>
                </c:pt>
                <c:pt idx="766">
                  <c:v>#N/A</c:v>
                </c:pt>
                <c:pt idx="767">
                  <c:v>#N/A</c:v>
                </c:pt>
                <c:pt idx="768">
                  <c:v>#N/A</c:v>
                </c:pt>
                <c:pt idx="769">
                  <c:v>#N/A</c:v>
                </c:pt>
                <c:pt idx="770">
                  <c:v>#N/A</c:v>
                </c:pt>
                <c:pt idx="771">
                  <c:v>#N/A</c:v>
                </c:pt>
                <c:pt idx="772">
                  <c:v>#N/A</c:v>
                </c:pt>
                <c:pt idx="773">
                  <c:v>#N/A</c:v>
                </c:pt>
                <c:pt idx="774">
                  <c:v>#N/A</c:v>
                </c:pt>
                <c:pt idx="775">
                  <c:v>#N/A</c:v>
                </c:pt>
                <c:pt idx="776">
                  <c:v>#N/A</c:v>
                </c:pt>
                <c:pt idx="777">
                  <c:v>#N/A</c:v>
                </c:pt>
                <c:pt idx="778">
                  <c:v>#N/A</c:v>
                </c:pt>
                <c:pt idx="779">
                  <c:v>#N/A</c:v>
                </c:pt>
                <c:pt idx="780">
                  <c:v>#N/A</c:v>
                </c:pt>
                <c:pt idx="781">
                  <c:v>#N/A</c:v>
                </c:pt>
                <c:pt idx="782">
                  <c:v>#N/A</c:v>
                </c:pt>
                <c:pt idx="783">
                  <c:v>#N/A</c:v>
                </c:pt>
                <c:pt idx="784">
                  <c:v>#N/A</c:v>
                </c:pt>
                <c:pt idx="785">
                  <c:v>#N/A</c:v>
                </c:pt>
                <c:pt idx="786">
                  <c:v>#N/A</c:v>
                </c:pt>
                <c:pt idx="787">
                  <c:v>#N/A</c:v>
                </c:pt>
                <c:pt idx="788">
                  <c:v>#N/A</c:v>
                </c:pt>
                <c:pt idx="789">
                  <c:v>#N/A</c:v>
                </c:pt>
                <c:pt idx="790">
                  <c:v>#N/A</c:v>
                </c:pt>
                <c:pt idx="791">
                  <c:v>#N/A</c:v>
                </c:pt>
                <c:pt idx="792">
                  <c:v>#N/A</c:v>
                </c:pt>
                <c:pt idx="793">
                  <c:v>#N/A</c:v>
                </c:pt>
                <c:pt idx="794">
                  <c:v>#N/A</c:v>
                </c:pt>
                <c:pt idx="795">
                  <c:v>#N/A</c:v>
                </c:pt>
                <c:pt idx="796">
                  <c:v>#N/A</c:v>
                </c:pt>
                <c:pt idx="797">
                  <c:v>#N/A</c:v>
                </c:pt>
                <c:pt idx="798">
                  <c:v>#N/A</c:v>
                </c:pt>
                <c:pt idx="799">
                  <c:v>#N/A</c:v>
                </c:pt>
                <c:pt idx="800">
                  <c:v>#N/A</c:v>
                </c:pt>
                <c:pt idx="801">
                  <c:v>#N/A</c:v>
                </c:pt>
                <c:pt idx="802">
                  <c:v>#N/A</c:v>
                </c:pt>
                <c:pt idx="803">
                  <c:v>#N/A</c:v>
                </c:pt>
                <c:pt idx="804">
                  <c:v>#N/A</c:v>
                </c:pt>
                <c:pt idx="805">
                  <c:v>#N/A</c:v>
                </c:pt>
                <c:pt idx="806">
                  <c:v>#N/A</c:v>
                </c:pt>
                <c:pt idx="807">
                  <c:v>#N/A</c:v>
                </c:pt>
                <c:pt idx="808">
                  <c:v>#N/A</c:v>
                </c:pt>
                <c:pt idx="809">
                  <c:v>#N/A</c:v>
                </c:pt>
                <c:pt idx="810">
                  <c:v>#N/A</c:v>
                </c:pt>
                <c:pt idx="811">
                  <c:v>#N/A</c:v>
                </c:pt>
                <c:pt idx="812">
                  <c:v>#N/A</c:v>
                </c:pt>
                <c:pt idx="813">
                  <c:v>#N/A</c:v>
                </c:pt>
                <c:pt idx="814">
                  <c:v>#N/A</c:v>
                </c:pt>
                <c:pt idx="815">
                  <c:v>#N/A</c:v>
                </c:pt>
                <c:pt idx="816">
                  <c:v>#N/A</c:v>
                </c:pt>
                <c:pt idx="817">
                  <c:v>#N/A</c:v>
                </c:pt>
                <c:pt idx="818">
                  <c:v>#N/A</c:v>
                </c:pt>
                <c:pt idx="819">
                  <c:v>#N/A</c:v>
                </c:pt>
                <c:pt idx="820">
                  <c:v>#N/A</c:v>
                </c:pt>
                <c:pt idx="821">
                  <c:v>#N/A</c:v>
                </c:pt>
                <c:pt idx="822">
                  <c:v>#N/A</c:v>
                </c:pt>
                <c:pt idx="823">
                  <c:v>#N/A</c:v>
                </c:pt>
                <c:pt idx="824">
                  <c:v>#N/A</c:v>
                </c:pt>
                <c:pt idx="825">
                  <c:v>#N/A</c:v>
                </c:pt>
                <c:pt idx="826">
                  <c:v>#N/A</c:v>
                </c:pt>
                <c:pt idx="827">
                  <c:v>#N/A</c:v>
                </c:pt>
                <c:pt idx="828">
                  <c:v>#N/A</c:v>
                </c:pt>
                <c:pt idx="829">
                  <c:v>#N/A</c:v>
                </c:pt>
                <c:pt idx="830">
                  <c:v>#N/A</c:v>
                </c:pt>
                <c:pt idx="831">
                  <c:v>#N/A</c:v>
                </c:pt>
                <c:pt idx="832">
                  <c:v>#N/A</c:v>
                </c:pt>
                <c:pt idx="833">
                  <c:v>#N/A</c:v>
                </c:pt>
                <c:pt idx="834">
                  <c:v>#N/A</c:v>
                </c:pt>
                <c:pt idx="835">
                  <c:v>#N/A</c:v>
                </c:pt>
                <c:pt idx="836">
                  <c:v>#N/A</c:v>
                </c:pt>
                <c:pt idx="837">
                  <c:v>#N/A</c:v>
                </c:pt>
                <c:pt idx="838">
                  <c:v>#N/A</c:v>
                </c:pt>
                <c:pt idx="839">
                  <c:v>#N/A</c:v>
                </c:pt>
                <c:pt idx="840">
                  <c:v>#N/A</c:v>
                </c:pt>
                <c:pt idx="841">
                  <c:v>#N/A</c:v>
                </c:pt>
                <c:pt idx="842">
                  <c:v>#N/A</c:v>
                </c:pt>
                <c:pt idx="843">
                  <c:v>#N/A</c:v>
                </c:pt>
                <c:pt idx="844">
                  <c:v>#N/A</c:v>
                </c:pt>
                <c:pt idx="845">
                  <c:v>#N/A</c:v>
                </c:pt>
                <c:pt idx="846">
                  <c:v>#N/A</c:v>
                </c:pt>
                <c:pt idx="847">
                  <c:v>#N/A</c:v>
                </c:pt>
                <c:pt idx="848">
                  <c:v>#N/A</c:v>
                </c:pt>
                <c:pt idx="849">
                  <c:v>#N/A</c:v>
                </c:pt>
                <c:pt idx="850">
                  <c:v>#N/A</c:v>
                </c:pt>
                <c:pt idx="851">
                  <c:v>#N/A</c:v>
                </c:pt>
                <c:pt idx="852">
                  <c:v>#N/A</c:v>
                </c:pt>
                <c:pt idx="853">
                  <c:v>#N/A</c:v>
                </c:pt>
                <c:pt idx="854">
                  <c:v>#N/A</c:v>
                </c:pt>
                <c:pt idx="855">
                  <c:v>#N/A</c:v>
                </c:pt>
                <c:pt idx="856">
                  <c:v>#N/A</c:v>
                </c:pt>
                <c:pt idx="857">
                  <c:v>#N/A</c:v>
                </c:pt>
                <c:pt idx="858">
                  <c:v>#N/A</c:v>
                </c:pt>
                <c:pt idx="859">
                  <c:v>#N/A</c:v>
                </c:pt>
                <c:pt idx="860">
                  <c:v>#N/A</c:v>
                </c:pt>
                <c:pt idx="861">
                  <c:v>#N/A</c:v>
                </c:pt>
                <c:pt idx="862">
                  <c:v>#N/A</c:v>
                </c:pt>
                <c:pt idx="863">
                  <c:v>#N/A</c:v>
                </c:pt>
                <c:pt idx="864">
                  <c:v>#N/A</c:v>
                </c:pt>
                <c:pt idx="865">
                  <c:v>#N/A</c:v>
                </c:pt>
                <c:pt idx="866">
                  <c:v>#N/A</c:v>
                </c:pt>
                <c:pt idx="867">
                  <c:v>#N/A</c:v>
                </c:pt>
                <c:pt idx="868">
                  <c:v>#N/A</c:v>
                </c:pt>
                <c:pt idx="869">
                  <c:v>#N/A</c:v>
                </c:pt>
                <c:pt idx="870">
                  <c:v>#N/A</c:v>
                </c:pt>
                <c:pt idx="871">
                  <c:v>#N/A</c:v>
                </c:pt>
                <c:pt idx="872">
                  <c:v>#N/A</c:v>
                </c:pt>
                <c:pt idx="873">
                  <c:v>#N/A</c:v>
                </c:pt>
                <c:pt idx="874">
                  <c:v>#N/A</c:v>
                </c:pt>
                <c:pt idx="875">
                  <c:v>#N/A</c:v>
                </c:pt>
                <c:pt idx="876">
                  <c:v>#N/A</c:v>
                </c:pt>
                <c:pt idx="877">
                  <c:v>#N/A</c:v>
                </c:pt>
                <c:pt idx="878">
                  <c:v>#N/A</c:v>
                </c:pt>
                <c:pt idx="879">
                  <c:v>#N/A</c:v>
                </c:pt>
                <c:pt idx="880">
                  <c:v>#N/A</c:v>
                </c:pt>
                <c:pt idx="881">
                  <c:v>#N/A</c:v>
                </c:pt>
                <c:pt idx="882">
                  <c:v>#N/A</c:v>
                </c:pt>
                <c:pt idx="883">
                  <c:v>#N/A</c:v>
                </c:pt>
                <c:pt idx="884">
                  <c:v>#N/A</c:v>
                </c:pt>
                <c:pt idx="885">
                  <c:v>#N/A</c:v>
                </c:pt>
                <c:pt idx="886">
                  <c:v>#N/A</c:v>
                </c:pt>
                <c:pt idx="887">
                  <c:v>#N/A</c:v>
                </c:pt>
                <c:pt idx="888">
                  <c:v>#N/A</c:v>
                </c:pt>
                <c:pt idx="889">
                  <c:v>#N/A</c:v>
                </c:pt>
                <c:pt idx="890">
                  <c:v>#N/A</c:v>
                </c:pt>
                <c:pt idx="891">
                  <c:v>#N/A</c:v>
                </c:pt>
                <c:pt idx="892">
                  <c:v>#N/A</c:v>
                </c:pt>
                <c:pt idx="893">
                  <c:v>#N/A</c:v>
                </c:pt>
                <c:pt idx="894">
                  <c:v>#N/A</c:v>
                </c:pt>
                <c:pt idx="895">
                  <c:v>#N/A</c:v>
                </c:pt>
                <c:pt idx="896">
                  <c:v>#N/A</c:v>
                </c:pt>
                <c:pt idx="897">
                  <c:v>#N/A</c:v>
                </c:pt>
                <c:pt idx="898">
                  <c:v>#N/A</c:v>
                </c:pt>
                <c:pt idx="899">
                  <c:v>#N/A</c:v>
                </c:pt>
                <c:pt idx="900">
                  <c:v>#N/A</c:v>
                </c:pt>
                <c:pt idx="901">
                  <c:v>#N/A</c:v>
                </c:pt>
                <c:pt idx="902">
                  <c:v>#N/A</c:v>
                </c:pt>
                <c:pt idx="903">
                  <c:v>#N/A</c:v>
                </c:pt>
                <c:pt idx="904">
                  <c:v>#N/A</c:v>
                </c:pt>
                <c:pt idx="905">
                  <c:v>#N/A</c:v>
                </c:pt>
                <c:pt idx="906">
                  <c:v>#N/A</c:v>
                </c:pt>
                <c:pt idx="907">
                  <c:v>#N/A</c:v>
                </c:pt>
                <c:pt idx="908">
                  <c:v>#N/A</c:v>
                </c:pt>
                <c:pt idx="909">
                  <c:v>#N/A</c:v>
                </c:pt>
                <c:pt idx="910">
                  <c:v>#N/A</c:v>
                </c:pt>
                <c:pt idx="911">
                  <c:v>#N/A</c:v>
                </c:pt>
                <c:pt idx="912">
                  <c:v>#N/A</c:v>
                </c:pt>
                <c:pt idx="913">
                  <c:v>#N/A</c:v>
                </c:pt>
                <c:pt idx="914">
                  <c:v>#N/A</c:v>
                </c:pt>
                <c:pt idx="915">
                  <c:v>#N/A</c:v>
                </c:pt>
                <c:pt idx="916">
                  <c:v>#N/A</c:v>
                </c:pt>
                <c:pt idx="917">
                  <c:v>#N/A</c:v>
                </c:pt>
                <c:pt idx="918">
                  <c:v>#N/A</c:v>
                </c:pt>
                <c:pt idx="919">
                  <c:v>#N/A</c:v>
                </c:pt>
                <c:pt idx="920">
                  <c:v>#N/A</c:v>
                </c:pt>
                <c:pt idx="921">
                  <c:v>#N/A</c:v>
                </c:pt>
                <c:pt idx="922">
                  <c:v>#N/A</c:v>
                </c:pt>
                <c:pt idx="923">
                  <c:v>#N/A</c:v>
                </c:pt>
                <c:pt idx="924">
                  <c:v>#N/A</c:v>
                </c:pt>
                <c:pt idx="925">
                  <c:v>#N/A</c:v>
                </c:pt>
                <c:pt idx="926">
                  <c:v>#N/A</c:v>
                </c:pt>
                <c:pt idx="927">
                  <c:v>#N/A</c:v>
                </c:pt>
                <c:pt idx="928">
                  <c:v>#N/A</c:v>
                </c:pt>
                <c:pt idx="929">
                  <c:v>#N/A</c:v>
                </c:pt>
                <c:pt idx="930">
                  <c:v>#N/A</c:v>
                </c:pt>
                <c:pt idx="931">
                  <c:v>#N/A</c:v>
                </c:pt>
                <c:pt idx="932">
                  <c:v>#N/A</c:v>
                </c:pt>
                <c:pt idx="933">
                  <c:v>#N/A</c:v>
                </c:pt>
                <c:pt idx="934">
                  <c:v>#N/A</c:v>
                </c:pt>
                <c:pt idx="935">
                  <c:v>#N/A</c:v>
                </c:pt>
                <c:pt idx="936">
                  <c:v>#N/A</c:v>
                </c:pt>
                <c:pt idx="937">
                  <c:v>#N/A</c:v>
                </c:pt>
                <c:pt idx="938">
                  <c:v>#N/A</c:v>
                </c:pt>
                <c:pt idx="939">
                  <c:v>#N/A</c:v>
                </c:pt>
                <c:pt idx="940">
                  <c:v>#N/A</c:v>
                </c:pt>
                <c:pt idx="941">
                  <c:v>#N/A</c:v>
                </c:pt>
                <c:pt idx="942">
                  <c:v>#N/A</c:v>
                </c:pt>
                <c:pt idx="943">
                  <c:v>#N/A</c:v>
                </c:pt>
                <c:pt idx="944">
                  <c:v>#N/A</c:v>
                </c:pt>
                <c:pt idx="945">
                  <c:v>#N/A</c:v>
                </c:pt>
                <c:pt idx="946">
                  <c:v>#N/A</c:v>
                </c:pt>
                <c:pt idx="947">
                  <c:v>#N/A</c:v>
                </c:pt>
                <c:pt idx="948">
                  <c:v>#N/A</c:v>
                </c:pt>
                <c:pt idx="949">
                  <c:v>#N/A</c:v>
                </c:pt>
                <c:pt idx="950">
                  <c:v>#N/A</c:v>
                </c:pt>
                <c:pt idx="951">
                  <c:v>#N/A</c:v>
                </c:pt>
                <c:pt idx="952">
                  <c:v>#N/A</c:v>
                </c:pt>
                <c:pt idx="953">
                  <c:v>#N/A</c:v>
                </c:pt>
                <c:pt idx="954">
                  <c:v>#N/A</c:v>
                </c:pt>
                <c:pt idx="955">
                  <c:v>#N/A</c:v>
                </c:pt>
                <c:pt idx="956">
                  <c:v>#N/A</c:v>
                </c:pt>
                <c:pt idx="957">
                  <c:v>#N/A</c:v>
                </c:pt>
                <c:pt idx="958">
                  <c:v>#N/A</c:v>
                </c:pt>
                <c:pt idx="959">
                  <c:v>#N/A</c:v>
                </c:pt>
                <c:pt idx="960">
                  <c:v>#N/A</c:v>
                </c:pt>
                <c:pt idx="961">
                  <c:v>#N/A</c:v>
                </c:pt>
                <c:pt idx="962">
                  <c:v>#N/A</c:v>
                </c:pt>
                <c:pt idx="963">
                  <c:v>#N/A</c:v>
                </c:pt>
                <c:pt idx="964">
                  <c:v>#N/A</c:v>
                </c:pt>
                <c:pt idx="965">
                  <c:v>#N/A</c:v>
                </c:pt>
                <c:pt idx="966">
                  <c:v>#N/A</c:v>
                </c:pt>
                <c:pt idx="967">
                  <c:v>#N/A</c:v>
                </c:pt>
                <c:pt idx="968">
                  <c:v>#N/A</c:v>
                </c:pt>
                <c:pt idx="969">
                  <c:v>#N/A</c:v>
                </c:pt>
                <c:pt idx="970">
                  <c:v>#N/A</c:v>
                </c:pt>
                <c:pt idx="971">
                  <c:v>#N/A</c:v>
                </c:pt>
                <c:pt idx="972">
                  <c:v>#N/A</c:v>
                </c:pt>
                <c:pt idx="973">
                  <c:v>#N/A</c:v>
                </c:pt>
                <c:pt idx="974">
                  <c:v>#N/A</c:v>
                </c:pt>
                <c:pt idx="975">
                  <c:v>#N/A</c:v>
                </c:pt>
                <c:pt idx="976">
                  <c:v>#N/A</c:v>
                </c:pt>
                <c:pt idx="977">
                  <c:v>#N/A</c:v>
                </c:pt>
                <c:pt idx="978">
                  <c:v>#N/A</c:v>
                </c:pt>
                <c:pt idx="979">
                  <c:v>#N/A</c:v>
                </c:pt>
                <c:pt idx="980">
                  <c:v>#N/A</c:v>
                </c:pt>
                <c:pt idx="981">
                  <c:v>#N/A</c:v>
                </c:pt>
                <c:pt idx="982">
                  <c:v>#N/A</c:v>
                </c:pt>
                <c:pt idx="983">
                  <c:v>#N/A</c:v>
                </c:pt>
                <c:pt idx="984">
                  <c:v>#N/A</c:v>
                </c:pt>
                <c:pt idx="985">
                  <c:v>#N/A</c:v>
                </c:pt>
                <c:pt idx="986">
                  <c:v>#N/A</c:v>
                </c:pt>
                <c:pt idx="987">
                  <c:v>#N/A</c:v>
                </c:pt>
                <c:pt idx="988">
                  <c:v>#N/A</c:v>
                </c:pt>
                <c:pt idx="989">
                  <c:v>#N/A</c:v>
                </c:pt>
                <c:pt idx="990">
                  <c:v>#N/A</c:v>
                </c:pt>
                <c:pt idx="991">
                  <c:v>#N/A</c:v>
                </c:pt>
                <c:pt idx="992">
                  <c:v>#N/A</c:v>
                </c:pt>
                <c:pt idx="993">
                  <c:v>#N/A</c:v>
                </c:pt>
                <c:pt idx="994">
                  <c:v>#N/A</c:v>
                </c:pt>
                <c:pt idx="995">
                  <c:v>#N/A</c:v>
                </c:pt>
                <c:pt idx="996">
                  <c:v>#N/A</c:v>
                </c:pt>
                <c:pt idx="997">
                  <c:v>#N/A</c:v>
                </c:pt>
                <c:pt idx="998">
                  <c:v>#N/A</c:v>
                </c:pt>
                <c:pt idx="999">
                  <c:v>#N/A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2618752"/>
        <c:axId val="102265600"/>
      </c:scatterChart>
      <c:valAx>
        <c:axId val="182618752"/>
        <c:scaling>
          <c:orientation val="minMax"/>
        </c:scaling>
        <c:delete val="0"/>
        <c:axPos val="b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sv-SE"/>
                  <a:t>Halt</a:t>
                </a:r>
              </a:p>
            </c:rich>
          </c:tx>
          <c:layout>
            <c:manualLayout>
              <c:xMode val="edge"/>
              <c:yMode val="edge"/>
              <c:x val="0.50091453113815321"/>
              <c:y val="0.9412818860275916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ysDash"/>
          </a:ln>
        </c:spPr>
        <c:txPr>
          <a:bodyPr rot="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SE"/>
          </a:p>
        </c:txPr>
        <c:crossAx val="102265600"/>
        <c:crossesAt val="-3"/>
        <c:crossBetween val="midCat"/>
      </c:valAx>
      <c:valAx>
        <c:axId val="102265600"/>
        <c:scaling>
          <c:orientation val="minMax"/>
          <c:max val="3"/>
          <c:min val="-3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sv-SE"/>
                  <a:t>Standardavvikelser</a:t>
                </a:r>
              </a:p>
            </c:rich>
          </c:tx>
          <c:layout>
            <c:manualLayout>
              <c:xMode val="edge"/>
              <c:yMode val="edge"/>
              <c:x val="2.9250298258172276E-2"/>
              <c:y val="0.382562651198849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SE"/>
          </a:p>
        </c:txPr>
        <c:crossAx val="182618752"/>
        <c:crossesAt val="0"/>
        <c:crossBetween val="midCat"/>
        <c:majorUnit val="1"/>
        <c:minorUnit val="1"/>
      </c:valAx>
      <c:spPr>
        <a:solidFill>
          <a:srgbClr val="FFFFCC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v-SE"/>
    </a:p>
  </c:txPr>
  <c:printSettings>
    <c:headerFooter alignWithMargins="0"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sv-SE"/>
              <a:t>Lognormalfördelningsplot</a:t>
            </a:r>
          </a:p>
        </c:rich>
      </c:tx>
      <c:layout>
        <c:manualLayout>
          <c:xMode val="edge"/>
          <c:yMode val="edge"/>
          <c:x val="0.36429929865324207"/>
          <c:y val="4.812834224598930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204028994530174"/>
          <c:y val="0.14616781237433918"/>
          <c:w val="0.82695957664428332"/>
          <c:h val="0.73796919906068803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8000"/>
                </a:solidFill>
                <a:prstDash val="solid"/>
              </a:ln>
            </c:spPr>
            <c:trendlineType val="linear"/>
            <c:dispRSqr val="0"/>
            <c:dispEq val="0"/>
          </c:trendline>
          <c:xVal>
            <c:numRef>
              <c:f>Sortering!$E$2:$E$1001</c:f>
              <c:numCache>
                <c:formatCode>General</c:formatCode>
                <c:ptCount val="1000"/>
                <c:pt idx="0">
                  <c:v>-1.8230322633876901</c:v>
                </c:pt>
                <c:pt idx="1">
                  <c:v>-0.59839061358716361</c:v>
                </c:pt>
                <c:pt idx="2">
                  <c:v>-0.13830269816628152</c:v>
                </c:pt>
                <c:pt idx="3">
                  <c:v>2.8028723600243534E-2</c:v>
                </c:pt>
                <c:pt idx="4">
                  <c:v>0.3577039007137548</c:v>
                </c:pt>
                <c:pt idx="5">
                  <c:v>1.2766706498045366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  <c:pt idx="988">
                  <c:v>0</c:v>
                </c:pt>
                <c:pt idx="989">
                  <c:v>0</c:v>
                </c:pt>
                <c:pt idx="990">
                  <c:v>0</c:v>
                </c:pt>
                <c:pt idx="991">
                  <c:v>0</c:v>
                </c:pt>
                <c:pt idx="992">
                  <c:v>0</c:v>
                </c:pt>
                <c:pt idx="993">
                  <c:v>0</c:v>
                </c:pt>
                <c:pt idx="994">
                  <c:v>0</c:v>
                </c:pt>
                <c:pt idx="995">
                  <c:v>0</c:v>
                </c:pt>
                <c:pt idx="996">
                  <c:v>0</c:v>
                </c:pt>
                <c:pt idx="997">
                  <c:v>0</c:v>
                </c:pt>
                <c:pt idx="998">
                  <c:v>0</c:v>
                </c:pt>
                <c:pt idx="999">
                  <c:v>0</c:v>
                </c:pt>
              </c:numCache>
            </c:numRef>
          </c:xVal>
          <c:yVal>
            <c:numRef>
              <c:f>Sortering!$D$2:$D$1001</c:f>
              <c:numCache>
                <c:formatCode>General</c:formatCode>
                <c:ptCount val="1000"/>
                <c:pt idx="0">
                  <c:v>-1.3829941271006392</c:v>
                </c:pt>
                <c:pt idx="1">
                  <c:v>-0.67448975019608193</c:v>
                </c:pt>
                <c:pt idx="2">
                  <c:v>-0.21042839424792467</c:v>
                </c:pt>
                <c:pt idx="3">
                  <c:v>0.21042839424792484</c:v>
                </c:pt>
                <c:pt idx="4">
                  <c:v>0.67448975019608193</c:v>
                </c:pt>
                <c:pt idx="5">
                  <c:v>1.3829941271006372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  <c:pt idx="50">
                  <c:v>#N/A</c:v>
                </c:pt>
                <c:pt idx="51">
                  <c:v>#N/A</c:v>
                </c:pt>
                <c:pt idx="52">
                  <c:v>#N/A</c:v>
                </c:pt>
                <c:pt idx="53">
                  <c:v>#N/A</c:v>
                </c:pt>
                <c:pt idx="54">
                  <c:v>#N/A</c:v>
                </c:pt>
                <c:pt idx="55">
                  <c:v>#N/A</c:v>
                </c:pt>
                <c:pt idx="56">
                  <c:v>#N/A</c:v>
                </c:pt>
                <c:pt idx="57">
                  <c:v>#N/A</c:v>
                </c:pt>
                <c:pt idx="58">
                  <c:v>#N/A</c:v>
                </c:pt>
                <c:pt idx="59">
                  <c:v>#N/A</c:v>
                </c:pt>
                <c:pt idx="60">
                  <c:v>#N/A</c:v>
                </c:pt>
                <c:pt idx="61">
                  <c:v>#N/A</c:v>
                </c:pt>
                <c:pt idx="62">
                  <c:v>#N/A</c:v>
                </c:pt>
                <c:pt idx="63">
                  <c:v>#N/A</c:v>
                </c:pt>
                <c:pt idx="64">
                  <c:v>#N/A</c:v>
                </c:pt>
                <c:pt idx="65">
                  <c:v>#N/A</c:v>
                </c:pt>
                <c:pt idx="66">
                  <c:v>#N/A</c:v>
                </c:pt>
                <c:pt idx="67">
                  <c:v>#N/A</c:v>
                </c:pt>
                <c:pt idx="68">
                  <c:v>#N/A</c:v>
                </c:pt>
                <c:pt idx="69">
                  <c:v>#N/A</c:v>
                </c:pt>
                <c:pt idx="70">
                  <c:v>#N/A</c:v>
                </c:pt>
                <c:pt idx="71">
                  <c:v>#N/A</c:v>
                </c:pt>
                <c:pt idx="72">
                  <c:v>#N/A</c:v>
                </c:pt>
                <c:pt idx="73">
                  <c:v>#N/A</c:v>
                </c:pt>
                <c:pt idx="74">
                  <c:v>#N/A</c:v>
                </c:pt>
                <c:pt idx="75">
                  <c:v>#N/A</c:v>
                </c:pt>
                <c:pt idx="76">
                  <c:v>#N/A</c:v>
                </c:pt>
                <c:pt idx="77">
                  <c:v>#N/A</c:v>
                </c:pt>
                <c:pt idx="78">
                  <c:v>#N/A</c:v>
                </c:pt>
                <c:pt idx="79">
                  <c:v>#N/A</c:v>
                </c:pt>
                <c:pt idx="80">
                  <c:v>#N/A</c:v>
                </c:pt>
                <c:pt idx="81">
                  <c:v>#N/A</c:v>
                </c:pt>
                <c:pt idx="82">
                  <c:v>#N/A</c:v>
                </c:pt>
                <c:pt idx="83">
                  <c:v>#N/A</c:v>
                </c:pt>
                <c:pt idx="84">
                  <c:v>#N/A</c:v>
                </c:pt>
                <c:pt idx="85">
                  <c:v>#N/A</c:v>
                </c:pt>
                <c:pt idx="86">
                  <c:v>#N/A</c:v>
                </c:pt>
                <c:pt idx="87">
                  <c:v>#N/A</c:v>
                </c:pt>
                <c:pt idx="88">
                  <c:v>#N/A</c:v>
                </c:pt>
                <c:pt idx="89">
                  <c:v>#N/A</c:v>
                </c:pt>
                <c:pt idx="90">
                  <c:v>#N/A</c:v>
                </c:pt>
                <c:pt idx="91">
                  <c:v>#N/A</c:v>
                </c:pt>
                <c:pt idx="92">
                  <c:v>#N/A</c:v>
                </c:pt>
                <c:pt idx="93">
                  <c:v>#N/A</c:v>
                </c:pt>
                <c:pt idx="94">
                  <c:v>#N/A</c:v>
                </c:pt>
                <c:pt idx="95">
                  <c:v>#N/A</c:v>
                </c:pt>
                <c:pt idx="96">
                  <c:v>#N/A</c:v>
                </c:pt>
                <c:pt idx="97">
                  <c:v>#N/A</c:v>
                </c:pt>
                <c:pt idx="98">
                  <c:v>#N/A</c:v>
                </c:pt>
                <c:pt idx="99">
                  <c:v>#N/A</c:v>
                </c:pt>
                <c:pt idx="100">
                  <c:v>#N/A</c:v>
                </c:pt>
                <c:pt idx="101">
                  <c:v>#N/A</c:v>
                </c:pt>
                <c:pt idx="102">
                  <c:v>#N/A</c:v>
                </c:pt>
                <c:pt idx="103">
                  <c:v>#N/A</c:v>
                </c:pt>
                <c:pt idx="104">
                  <c:v>#N/A</c:v>
                </c:pt>
                <c:pt idx="105">
                  <c:v>#N/A</c:v>
                </c:pt>
                <c:pt idx="106">
                  <c:v>#N/A</c:v>
                </c:pt>
                <c:pt idx="107">
                  <c:v>#N/A</c:v>
                </c:pt>
                <c:pt idx="108">
                  <c:v>#N/A</c:v>
                </c:pt>
                <c:pt idx="109">
                  <c:v>#N/A</c:v>
                </c:pt>
                <c:pt idx="110">
                  <c:v>#N/A</c:v>
                </c:pt>
                <c:pt idx="111">
                  <c:v>#N/A</c:v>
                </c:pt>
                <c:pt idx="112">
                  <c:v>#N/A</c:v>
                </c:pt>
                <c:pt idx="113">
                  <c:v>#N/A</c:v>
                </c:pt>
                <c:pt idx="114">
                  <c:v>#N/A</c:v>
                </c:pt>
                <c:pt idx="115">
                  <c:v>#N/A</c:v>
                </c:pt>
                <c:pt idx="116">
                  <c:v>#N/A</c:v>
                </c:pt>
                <c:pt idx="117">
                  <c:v>#N/A</c:v>
                </c:pt>
                <c:pt idx="118">
                  <c:v>#N/A</c:v>
                </c:pt>
                <c:pt idx="119">
                  <c:v>#N/A</c:v>
                </c:pt>
                <c:pt idx="120">
                  <c:v>#N/A</c:v>
                </c:pt>
                <c:pt idx="121">
                  <c:v>#N/A</c:v>
                </c:pt>
                <c:pt idx="122">
                  <c:v>#N/A</c:v>
                </c:pt>
                <c:pt idx="123">
                  <c:v>#N/A</c:v>
                </c:pt>
                <c:pt idx="124">
                  <c:v>#N/A</c:v>
                </c:pt>
                <c:pt idx="125">
                  <c:v>#N/A</c:v>
                </c:pt>
                <c:pt idx="126">
                  <c:v>#N/A</c:v>
                </c:pt>
                <c:pt idx="127">
                  <c:v>#N/A</c:v>
                </c:pt>
                <c:pt idx="128">
                  <c:v>#N/A</c:v>
                </c:pt>
                <c:pt idx="129">
                  <c:v>#N/A</c:v>
                </c:pt>
                <c:pt idx="130">
                  <c:v>#N/A</c:v>
                </c:pt>
                <c:pt idx="131">
                  <c:v>#N/A</c:v>
                </c:pt>
                <c:pt idx="132">
                  <c:v>#N/A</c:v>
                </c:pt>
                <c:pt idx="133">
                  <c:v>#N/A</c:v>
                </c:pt>
                <c:pt idx="134">
                  <c:v>#N/A</c:v>
                </c:pt>
                <c:pt idx="135">
                  <c:v>#N/A</c:v>
                </c:pt>
                <c:pt idx="136">
                  <c:v>#N/A</c:v>
                </c:pt>
                <c:pt idx="137">
                  <c:v>#N/A</c:v>
                </c:pt>
                <c:pt idx="138">
                  <c:v>#N/A</c:v>
                </c:pt>
                <c:pt idx="139">
                  <c:v>#N/A</c:v>
                </c:pt>
                <c:pt idx="140">
                  <c:v>#N/A</c:v>
                </c:pt>
                <c:pt idx="141">
                  <c:v>#N/A</c:v>
                </c:pt>
                <c:pt idx="142">
                  <c:v>#N/A</c:v>
                </c:pt>
                <c:pt idx="143">
                  <c:v>#N/A</c:v>
                </c:pt>
                <c:pt idx="144">
                  <c:v>#N/A</c:v>
                </c:pt>
                <c:pt idx="145">
                  <c:v>#N/A</c:v>
                </c:pt>
                <c:pt idx="146">
                  <c:v>#N/A</c:v>
                </c:pt>
                <c:pt idx="147">
                  <c:v>#N/A</c:v>
                </c:pt>
                <c:pt idx="148">
                  <c:v>#N/A</c:v>
                </c:pt>
                <c:pt idx="149">
                  <c:v>#N/A</c:v>
                </c:pt>
                <c:pt idx="150">
                  <c:v>#N/A</c:v>
                </c:pt>
                <c:pt idx="151">
                  <c:v>#N/A</c:v>
                </c:pt>
                <c:pt idx="152">
                  <c:v>#N/A</c:v>
                </c:pt>
                <c:pt idx="153">
                  <c:v>#N/A</c:v>
                </c:pt>
                <c:pt idx="154">
                  <c:v>#N/A</c:v>
                </c:pt>
                <c:pt idx="155">
                  <c:v>#N/A</c:v>
                </c:pt>
                <c:pt idx="156">
                  <c:v>#N/A</c:v>
                </c:pt>
                <c:pt idx="157">
                  <c:v>#N/A</c:v>
                </c:pt>
                <c:pt idx="158">
                  <c:v>#N/A</c:v>
                </c:pt>
                <c:pt idx="159">
                  <c:v>#N/A</c:v>
                </c:pt>
                <c:pt idx="160">
                  <c:v>#N/A</c:v>
                </c:pt>
                <c:pt idx="161">
                  <c:v>#N/A</c:v>
                </c:pt>
                <c:pt idx="162">
                  <c:v>#N/A</c:v>
                </c:pt>
                <c:pt idx="163">
                  <c:v>#N/A</c:v>
                </c:pt>
                <c:pt idx="164">
                  <c:v>#N/A</c:v>
                </c:pt>
                <c:pt idx="165">
                  <c:v>#N/A</c:v>
                </c:pt>
                <c:pt idx="166">
                  <c:v>#N/A</c:v>
                </c:pt>
                <c:pt idx="167">
                  <c:v>#N/A</c:v>
                </c:pt>
                <c:pt idx="168">
                  <c:v>#N/A</c:v>
                </c:pt>
                <c:pt idx="169">
                  <c:v>#N/A</c:v>
                </c:pt>
                <c:pt idx="170">
                  <c:v>#N/A</c:v>
                </c:pt>
                <c:pt idx="171">
                  <c:v>#N/A</c:v>
                </c:pt>
                <c:pt idx="172">
                  <c:v>#N/A</c:v>
                </c:pt>
                <c:pt idx="173">
                  <c:v>#N/A</c:v>
                </c:pt>
                <c:pt idx="174">
                  <c:v>#N/A</c:v>
                </c:pt>
                <c:pt idx="175">
                  <c:v>#N/A</c:v>
                </c:pt>
                <c:pt idx="176">
                  <c:v>#N/A</c:v>
                </c:pt>
                <c:pt idx="177">
                  <c:v>#N/A</c:v>
                </c:pt>
                <c:pt idx="178">
                  <c:v>#N/A</c:v>
                </c:pt>
                <c:pt idx="179">
                  <c:v>#N/A</c:v>
                </c:pt>
                <c:pt idx="180">
                  <c:v>#N/A</c:v>
                </c:pt>
                <c:pt idx="181">
                  <c:v>#N/A</c:v>
                </c:pt>
                <c:pt idx="182">
                  <c:v>#N/A</c:v>
                </c:pt>
                <c:pt idx="183">
                  <c:v>#N/A</c:v>
                </c:pt>
                <c:pt idx="184">
                  <c:v>#N/A</c:v>
                </c:pt>
                <c:pt idx="185">
                  <c:v>#N/A</c:v>
                </c:pt>
                <c:pt idx="186">
                  <c:v>#N/A</c:v>
                </c:pt>
                <c:pt idx="187">
                  <c:v>#N/A</c:v>
                </c:pt>
                <c:pt idx="188">
                  <c:v>#N/A</c:v>
                </c:pt>
                <c:pt idx="189">
                  <c:v>#N/A</c:v>
                </c:pt>
                <c:pt idx="190">
                  <c:v>#N/A</c:v>
                </c:pt>
                <c:pt idx="191">
                  <c:v>#N/A</c:v>
                </c:pt>
                <c:pt idx="192">
                  <c:v>#N/A</c:v>
                </c:pt>
                <c:pt idx="193">
                  <c:v>#N/A</c:v>
                </c:pt>
                <c:pt idx="194">
                  <c:v>#N/A</c:v>
                </c:pt>
                <c:pt idx="195">
                  <c:v>#N/A</c:v>
                </c:pt>
                <c:pt idx="196">
                  <c:v>#N/A</c:v>
                </c:pt>
                <c:pt idx="197">
                  <c:v>#N/A</c:v>
                </c:pt>
                <c:pt idx="198">
                  <c:v>#N/A</c:v>
                </c:pt>
                <c:pt idx="199">
                  <c:v>#N/A</c:v>
                </c:pt>
                <c:pt idx="200">
                  <c:v>#N/A</c:v>
                </c:pt>
                <c:pt idx="201">
                  <c:v>#N/A</c:v>
                </c:pt>
                <c:pt idx="202">
                  <c:v>#N/A</c:v>
                </c:pt>
                <c:pt idx="203">
                  <c:v>#N/A</c:v>
                </c:pt>
                <c:pt idx="204">
                  <c:v>#N/A</c:v>
                </c:pt>
                <c:pt idx="205">
                  <c:v>#N/A</c:v>
                </c:pt>
                <c:pt idx="206">
                  <c:v>#N/A</c:v>
                </c:pt>
                <c:pt idx="207">
                  <c:v>#N/A</c:v>
                </c:pt>
                <c:pt idx="208">
                  <c:v>#N/A</c:v>
                </c:pt>
                <c:pt idx="209">
                  <c:v>#N/A</c:v>
                </c:pt>
                <c:pt idx="210">
                  <c:v>#N/A</c:v>
                </c:pt>
                <c:pt idx="211">
                  <c:v>#N/A</c:v>
                </c:pt>
                <c:pt idx="212">
                  <c:v>#N/A</c:v>
                </c:pt>
                <c:pt idx="213">
                  <c:v>#N/A</c:v>
                </c:pt>
                <c:pt idx="214">
                  <c:v>#N/A</c:v>
                </c:pt>
                <c:pt idx="215">
                  <c:v>#N/A</c:v>
                </c:pt>
                <c:pt idx="216">
                  <c:v>#N/A</c:v>
                </c:pt>
                <c:pt idx="217">
                  <c:v>#N/A</c:v>
                </c:pt>
                <c:pt idx="218">
                  <c:v>#N/A</c:v>
                </c:pt>
                <c:pt idx="219">
                  <c:v>#N/A</c:v>
                </c:pt>
                <c:pt idx="220">
                  <c:v>#N/A</c:v>
                </c:pt>
                <c:pt idx="221">
                  <c:v>#N/A</c:v>
                </c:pt>
                <c:pt idx="222">
                  <c:v>#N/A</c:v>
                </c:pt>
                <c:pt idx="223">
                  <c:v>#N/A</c:v>
                </c:pt>
                <c:pt idx="224">
                  <c:v>#N/A</c:v>
                </c:pt>
                <c:pt idx="225">
                  <c:v>#N/A</c:v>
                </c:pt>
                <c:pt idx="226">
                  <c:v>#N/A</c:v>
                </c:pt>
                <c:pt idx="227">
                  <c:v>#N/A</c:v>
                </c:pt>
                <c:pt idx="228">
                  <c:v>#N/A</c:v>
                </c:pt>
                <c:pt idx="229">
                  <c:v>#N/A</c:v>
                </c:pt>
                <c:pt idx="230">
                  <c:v>#N/A</c:v>
                </c:pt>
                <c:pt idx="231">
                  <c:v>#N/A</c:v>
                </c:pt>
                <c:pt idx="232">
                  <c:v>#N/A</c:v>
                </c:pt>
                <c:pt idx="233">
                  <c:v>#N/A</c:v>
                </c:pt>
                <c:pt idx="234">
                  <c:v>#N/A</c:v>
                </c:pt>
                <c:pt idx="235">
                  <c:v>#N/A</c:v>
                </c:pt>
                <c:pt idx="236">
                  <c:v>#N/A</c:v>
                </c:pt>
                <c:pt idx="237">
                  <c:v>#N/A</c:v>
                </c:pt>
                <c:pt idx="238">
                  <c:v>#N/A</c:v>
                </c:pt>
                <c:pt idx="239">
                  <c:v>#N/A</c:v>
                </c:pt>
                <c:pt idx="240">
                  <c:v>#N/A</c:v>
                </c:pt>
                <c:pt idx="241">
                  <c:v>#N/A</c:v>
                </c:pt>
                <c:pt idx="242">
                  <c:v>#N/A</c:v>
                </c:pt>
                <c:pt idx="243">
                  <c:v>#N/A</c:v>
                </c:pt>
                <c:pt idx="244">
                  <c:v>#N/A</c:v>
                </c:pt>
                <c:pt idx="245">
                  <c:v>#N/A</c:v>
                </c:pt>
                <c:pt idx="246">
                  <c:v>#N/A</c:v>
                </c:pt>
                <c:pt idx="247">
                  <c:v>#N/A</c:v>
                </c:pt>
                <c:pt idx="248">
                  <c:v>#N/A</c:v>
                </c:pt>
                <c:pt idx="249">
                  <c:v>#N/A</c:v>
                </c:pt>
                <c:pt idx="250">
                  <c:v>#N/A</c:v>
                </c:pt>
                <c:pt idx="251">
                  <c:v>#N/A</c:v>
                </c:pt>
                <c:pt idx="252">
                  <c:v>#N/A</c:v>
                </c:pt>
                <c:pt idx="253">
                  <c:v>#N/A</c:v>
                </c:pt>
                <c:pt idx="254">
                  <c:v>#N/A</c:v>
                </c:pt>
                <c:pt idx="255">
                  <c:v>#N/A</c:v>
                </c:pt>
                <c:pt idx="256">
                  <c:v>#N/A</c:v>
                </c:pt>
                <c:pt idx="257">
                  <c:v>#N/A</c:v>
                </c:pt>
                <c:pt idx="258">
                  <c:v>#N/A</c:v>
                </c:pt>
                <c:pt idx="259">
                  <c:v>#N/A</c:v>
                </c:pt>
                <c:pt idx="260">
                  <c:v>#N/A</c:v>
                </c:pt>
                <c:pt idx="261">
                  <c:v>#N/A</c:v>
                </c:pt>
                <c:pt idx="262">
                  <c:v>#N/A</c:v>
                </c:pt>
                <c:pt idx="263">
                  <c:v>#N/A</c:v>
                </c:pt>
                <c:pt idx="264">
                  <c:v>#N/A</c:v>
                </c:pt>
                <c:pt idx="265">
                  <c:v>#N/A</c:v>
                </c:pt>
                <c:pt idx="266">
                  <c:v>#N/A</c:v>
                </c:pt>
                <c:pt idx="267">
                  <c:v>#N/A</c:v>
                </c:pt>
                <c:pt idx="268">
                  <c:v>#N/A</c:v>
                </c:pt>
                <c:pt idx="269">
                  <c:v>#N/A</c:v>
                </c:pt>
                <c:pt idx="270">
                  <c:v>#N/A</c:v>
                </c:pt>
                <c:pt idx="271">
                  <c:v>#N/A</c:v>
                </c:pt>
                <c:pt idx="272">
                  <c:v>#N/A</c:v>
                </c:pt>
                <c:pt idx="273">
                  <c:v>#N/A</c:v>
                </c:pt>
                <c:pt idx="274">
                  <c:v>#N/A</c:v>
                </c:pt>
                <c:pt idx="275">
                  <c:v>#N/A</c:v>
                </c:pt>
                <c:pt idx="276">
                  <c:v>#N/A</c:v>
                </c:pt>
                <c:pt idx="277">
                  <c:v>#N/A</c:v>
                </c:pt>
                <c:pt idx="278">
                  <c:v>#N/A</c:v>
                </c:pt>
                <c:pt idx="279">
                  <c:v>#N/A</c:v>
                </c:pt>
                <c:pt idx="280">
                  <c:v>#N/A</c:v>
                </c:pt>
                <c:pt idx="281">
                  <c:v>#N/A</c:v>
                </c:pt>
                <c:pt idx="282">
                  <c:v>#N/A</c:v>
                </c:pt>
                <c:pt idx="283">
                  <c:v>#N/A</c:v>
                </c:pt>
                <c:pt idx="284">
                  <c:v>#N/A</c:v>
                </c:pt>
                <c:pt idx="285">
                  <c:v>#N/A</c:v>
                </c:pt>
                <c:pt idx="286">
                  <c:v>#N/A</c:v>
                </c:pt>
                <c:pt idx="287">
                  <c:v>#N/A</c:v>
                </c:pt>
                <c:pt idx="288">
                  <c:v>#N/A</c:v>
                </c:pt>
                <c:pt idx="289">
                  <c:v>#N/A</c:v>
                </c:pt>
                <c:pt idx="290">
                  <c:v>#N/A</c:v>
                </c:pt>
                <c:pt idx="291">
                  <c:v>#N/A</c:v>
                </c:pt>
                <c:pt idx="292">
                  <c:v>#N/A</c:v>
                </c:pt>
                <c:pt idx="293">
                  <c:v>#N/A</c:v>
                </c:pt>
                <c:pt idx="294">
                  <c:v>#N/A</c:v>
                </c:pt>
                <c:pt idx="295">
                  <c:v>#N/A</c:v>
                </c:pt>
                <c:pt idx="296">
                  <c:v>#N/A</c:v>
                </c:pt>
                <c:pt idx="297">
                  <c:v>#N/A</c:v>
                </c:pt>
                <c:pt idx="298">
                  <c:v>#N/A</c:v>
                </c:pt>
                <c:pt idx="299">
                  <c:v>#N/A</c:v>
                </c:pt>
                <c:pt idx="300">
                  <c:v>#N/A</c:v>
                </c:pt>
                <c:pt idx="301">
                  <c:v>#N/A</c:v>
                </c:pt>
                <c:pt idx="302">
                  <c:v>#N/A</c:v>
                </c:pt>
                <c:pt idx="303">
                  <c:v>#N/A</c:v>
                </c:pt>
                <c:pt idx="304">
                  <c:v>#N/A</c:v>
                </c:pt>
                <c:pt idx="305">
                  <c:v>#N/A</c:v>
                </c:pt>
                <c:pt idx="306">
                  <c:v>#N/A</c:v>
                </c:pt>
                <c:pt idx="307">
                  <c:v>#N/A</c:v>
                </c:pt>
                <c:pt idx="308">
                  <c:v>#N/A</c:v>
                </c:pt>
                <c:pt idx="309">
                  <c:v>#N/A</c:v>
                </c:pt>
                <c:pt idx="310">
                  <c:v>#N/A</c:v>
                </c:pt>
                <c:pt idx="311">
                  <c:v>#N/A</c:v>
                </c:pt>
                <c:pt idx="312">
                  <c:v>#N/A</c:v>
                </c:pt>
                <c:pt idx="313">
                  <c:v>#N/A</c:v>
                </c:pt>
                <c:pt idx="314">
                  <c:v>#N/A</c:v>
                </c:pt>
                <c:pt idx="315">
                  <c:v>#N/A</c:v>
                </c:pt>
                <c:pt idx="316">
                  <c:v>#N/A</c:v>
                </c:pt>
                <c:pt idx="317">
                  <c:v>#N/A</c:v>
                </c:pt>
                <c:pt idx="318">
                  <c:v>#N/A</c:v>
                </c:pt>
                <c:pt idx="319">
                  <c:v>#N/A</c:v>
                </c:pt>
                <c:pt idx="320">
                  <c:v>#N/A</c:v>
                </c:pt>
                <c:pt idx="321">
                  <c:v>#N/A</c:v>
                </c:pt>
                <c:pt idx="322">
                  <c:v>#N/A</c:v>
                </c:pt>
                <c:pt idx="323">
                  <c:v>#N/A</c:v>
                </c:pt>
                <c:pt idx="324">
                  <c:v>#N/A</c:v>
                </c:pt>
                <c:pt idx="325">
                  <c:v>#N/A</c:v>
                </c:pt>
                <c:pt idx="326">
                  <c:v>#N/A</c:v>
                </c:pt>
                <c:pt idx="327">
                  <c:v>#N/A</c:v>
                </c:pt>
                <c:pt idx="328">
                  <c:v>#N/A</c:v>
                </c:pt>
                <c:pt idx="329">
                  <c:v>#N/A</c:v>
                </c:pt>
                <c:pt idx="330">
                  <c:v>#N/A</c:v>
                </c:pt>
                <c:pt idx="331">
                  <c:v>#N/A</c:v>
                </c:pt>
                <c:pt idx="332">
                  <c:v>#N/A</c:v>
                </c:pt>
                <c:pt idx="333">
                  <c:v>#N/A</c:v>
                </c:pt>
                <c:pt idx="334">
                  <c:v>#N/A</c:v>
                </c:pt>
                <c:pt idx="335">
                  <c:v>#N/A</c:v>
                </c:pt>
                <c:pt idx="336">
                  <c:v>#N/A</c:v>
                </c:pt>
                <c:pt idx="337">
                  <c:v>#N/A</c:v>
                </c:pt>
                <c:pt idx="338">
                  <c:v>#N/A</c:v>
                </c:pt>
                <c:pt idx="339">
                  <c:v>#N/A</c:v>
                </c:pt>
                <c:pt idx="340">
                  <c:v>#N/A</c:v>
                </c:pt>
                <c:pt idx="341">
                  <c:v>#N/A</c:v>
                </c:pt>
                <c:pt idx="342">
                  <c:v>#N/A</c:v>
                </c:pt>
                <c:pt idx="343">
                  <c:v>#N/A</c:v>
                </c:pt>
                <c:pt idx="344">
                  <c:v>#N/A</c:v>
                </c:pt>
                <c:pt idx="345">
                  <c:v>#N/A</c:v>
                </c:pt>
                <c:pt idx="346">
                  <c:v>#N/A</c:v>
                </c:pt>
                <c:pt idx="347">
                  <c:v>#N/A</c:v>
                </c:pt>
                <c:pt idx="348">
                  <c:v>#N/A</c:v>
                </c:pt>
                <c:pt idx="349">
                  <c:v>#N/A</c:v>
                </c:pt>
                <c:pt idx="350">
                  <c:v>#N/A</c:v>
                </c:pt>
                <c:pt idx="351">
                  <c:v>#N/A</c:v>
                </c:pt>
                <c:pt idx="352">
                  <c:v>#N/A</c:v>
                </c:pt>
                <c:pt idx="353">
                  <c:v>#N/A</c:v>
                </c:pt>
                <c:pt idx="354">
                  <c:v>#N/A</c:v>
                </c:pt>
                <c:pt idx="355">
                  <c:v>#N/A</c:v>
                </c:pt>
                <c:pt idx="356">
                  <c:v>#N/A</c:v>
                </c:pt>
                <c:pt idx="357">
                  <c:v>#N/A</c:v>
                </c:pt>
                <c:pt idx="358">
                  <c:v>#N/A</c:v>
                </c:pt>
                <c:pt idx="359">
                  <c:v>#N/A</c:v>
                </c:pt>
                <c:pt idx="360">
                  <c:v>#N/A</c:v>
                </c:pt>
                <c:pt idx="361">
                  <c:v>#N/A</c:v>
                </c:pt>
                <c:pt idx="362">
                  <c:v>#N/A</c:v>
                </c:pt>
                <c:pt idx="363">
                  <c:v>#N/A</c:v>
                </c:pt>
                <c:pt idx="364">
                  <c:v>#N/A</c:v>
                </c:pt>
                <c:pt idx="365">
                  <c:v>#N/A</c:v>
                </c:pt>
                <c:pt idx="366">
                  <c:v>#N/A</c:v>
                </c:pt>
                <c:pt idx="367">
                  <c:v>#N/A</c:v>
                </c:pt>
                <c:pt idx="368">
                  <c:v>#N/A</c:v>
                </c:pt>
                <c:pt idx="369">
                  <c:v>#N/A</c:v>
                </c:pt>
                <c:pt idx="370">
                  <c:v>#N/A</c:v>
                </c:pt>
                <c:pt idx="371">
                  <c:v>#N/A</c:v>
                </c:pt>
                <c:pt idx="372">
                  <c:v>#N/A</c:v>
                </c:pt>
                <c:pt idx="373">
                  <c:v>#N/A</c:v>
                </c:pt>
                <c:pt idx="374">
                  <c:v>#N/A</c:v>
                </c:pt>
                <c:pt idx="375">
                  <c:v>#N/A</c:v>
                </c:pt>
                <c:pt idx="376">
                  <c:v>#N/A</c:v>
                </c:pt>
                <c:pt idx="377">
                  <c:v>#N/A</c:v>
                </c:pt>
                <c:pt idx="378">
                  <c:v>#N/A</c:v>
                </c:pt>
                <c:pt idx="379">
                  <c:v>#N/A</c:v>
                </c:pt>
                <c:pt idx="380">
                  <c:v>#N/A</c:v>
                </c:pt>
                <c:pt idx="381">
                  <c:v>#N/A</c:v>
                </c:pt>
                <c:pt idx="382">
                  <c:v>#N/A</c:v>
                </c:pt>
                <c:pt idx="383">
                  <c:v>#N/A</c:v>
                </c:pt>
                <c:pt idx="384">
                  <c:v>#N/A</c:v>
                </c:pt>
                <c:pt idx="385">
                  <c:v>#N/A</c:v>
                </c:pt>
                <c:pt idx="386">
                  <c:v>#N/A</c:v>
                </c:pt>
                <c:pt idx="387">
                  <c:v>#N/A</c:v>
                </c:pt>
                <c:pt idx="388">
                  <c:v>#N/A</c:v>
                </c:pt>
                <c:pt idx="389">
                  <c:v>#N/A</c:v>
                </c:pt>
                <c:pt idx="390">
                  <c:v>#N/A</c:v>
                </c:pt>
                <c:pt idx="391">
                  <c:v>#N/A</c:v>
                </c:pt>
                <c:pt idx="392">
                  <c:v>#N/A</c:v>
                </c:pt>
                <c:pt idx="393">
                  <c:v>#N/A</c:v>
                </c:pt>
                <c:pt idx="394">
                  <c:v>#N/A</c:v>
                </c:pt>
                <c:pt idx="395">
                  <c:v>#N/A</c:v>
                </c:pt>
                <c:pt idx="396">
                  <c:v>#N/A</c:v>
                </c:pt>
                <c:pt idx="397">
                  <c:v>#N/A</c:v>
                </c:pt>
                <c:pt idx="398">
                  <c:v>#N/A</c:v>
                </c:pt>
                <c:pt idx="399">
                  <c:v>#N/A</c:v>
                </c:pt>
                <c:pt idx="400">
                  <c:v>#N/A</c:v>
                </c:pt>
                <c:pt idx="401">
                  <c:v>#N/A</c:v>
                </c:pt>
                <c:pt idx="402">
                  <c:v>#N/A</c:v>
                </c:pt>
                <c:pt idx="403">
                  <c:v>#N/A</c:v>
                </c:pt>
                <c:pt idx="404">
                  <c:v>#N/A</c:v>
                </c:pt>
                <c:pt idx="405">
                  <c:v>#N/A</c:v>
                </c:pt>
                <c:pt idx="406">
                  <c:v>#N/A</c:v>
                </c:pt>
                <c:pt idx="407">
                  <c:v>#N/A</c:v>
                </c:pt>
                <c:pt idx="408">
                  <c:v>#N/A</c:v>
                </c:pt>
                <c:pt idx="409">
                  <c:v>#N/A</c:v>
                </c:pt>
                <c:pt idx="410">
                  <c:v>#N/A</c:v>
                </c:pt>
                <c:pt idx="411">
                  <c:v>#N/A</c:v>
                </c:pt>
                <c:pt idx="412">
                  <c:v>#N/A</c:v>
                </c:pt>
                <c:pt idx="413">
                  <c:v>#N/A</c:v>
                </c:pt>
                <c:pt idx="414">
                  <c:v>#N/A</c:v>
                </c:pt>
                <c:pt idx="415">
                  <c:v>#N/A</c:v>
                </c:pt>
                <c:pt idx="416">
                  <c:v>#N/A</c:v>
                </c:pt>
                <c:pt idx="417">
                  <c:v>#N/A</c:v>
                </c:pt>
                <c:pt idx="418">
                  <c:v>#N/A</c:v>
                </c:pt>
                <c:pt idx="419">
                  <c:v>#N/A</c:v>
                </c:pt>
                <c:pt idx="420">
                  <c:v>#N/A</c:v>
                </c:pt>
                <c:pt idx="421">
                  <c:v>#N/A</c:v>
                </c:pt>
                <c:pt idx="422">
                  <c:v>#N/A</c:v>
                </c:pt>
                <c:pt idx="423">
                  <c:v>#N/A</c:v>
                </c:pt>
                <c:pt idx="424">
                  <c:v>#N/A</c:v>
                </c:pt>
                <c:pt idx="425">
                  <c:v>#N/A</c:v>
                </c:pt>
                <c:pt idx="426">
                  <c:v>#N/A</c:v>
                </c:pt>
                <c:pt idx="427">
                  <c:v>#N/A</c:v>
                </c:pt>
                <c:pt idx="428">
                  <c:v>#N/A</c:v>
                </c:pt>
                <c:pt idx="429">
                  <c:v>#N/A</c:v>
                </c:pt>
                <c:pt idx="430">
                  <c:v>#N/A</c:v>
                </c:pt>
                <c:pt idx="431">
                  <c:v>#N/A</c:v>
                </c:pt>
                <c:pt idx="432">
                  <c:v>#N/A</c:v>
                </c:pt>
                <c:pt idx="433">
                  <c:v>#N/A</c:v>
                </c:pt>
                <c:pt idx="434">
                  <c:v>#N/A</c:v>
                </c:pt>
                <c:pt idx="435">
                  <c:v>#N/A</c:v>
                </c:pt>
                <c:pt idx="436">
                  <c:v>#N/A</c:v>
                </c:pt>
                <c:pt idx="437">
                  <c:v>#N/A</c:v>
                </c:pt>
                <c:pt idx="438">
                  <c:v>#N/A</c:v>
                </c:pt>
                <c:pt idx="439">
                  <c:v>#N/A</c:v>
                </c:pt>
                <c:pt idx="440">
                  <c:v>#N/A</c:v>
                </c:pt>
                <c:pt idx="441">
                  <c:v>#N/A</c:v>
                </c:pt>
                <c:pt idx="442">
                  <c:v>#N/A</c:v>
                </c:pt>
                <c:pt idx="443">
                  <c:v>#N/A</c:v>
                </c:pt>
                <c:pt idx="444">
                  <c:v>#N/A</c:v>
                </c:pt>
                <c:pt idx="445">
                  <c:v>#N/A</c:v>
                </c:pt>
                <c:pt idx="446">
                  <c:v>#N/A</c:v>
                </c:pt>
                <c:pt idx="447">
                  <c:v>#N/A</c:v>
                </c:pt>
                <c:pt idx="448">
                  <c:v>#N/A</c:v>
                </c:pt>
                <c:pt idx="449">
                  <c:v>#N/A</c:v>
                </c:pt>
                <c:pt idx="450">
                  <c:v>#N/A</c:v>
                </c:pt>
                <c:pt idx="451">
                  <c:v>#N/A</c:v>
                </c:pt>
                <c:pt idx="452">
                  <c:v>#N/A</c:v>
                </c:pt>
                <c:pt idx="453">
                  <c:v>#N/A</c:v>
                </c:pt>
                <c:pt idx="454">
                  <c:v>#N/A</c:v>
                </c:pt>
                <c:pt idx="455">
                  <c:v>#N/A</c:v>
                </c:pt>
                <c:pt idx="456">
                  <c:v>#N/A</c:v>
                </c:pt>
                <c:pt idx="457">
                  <c:v>#N/A</c:v>
                </c:pt>
                <c:pt idx="458">
                  <c:v>#N/A</c:v>
                </c:pt>
                <c:pt idx="459">
                  <c:v>#N/A</c:v>
                </c:pt>
                <c:pt idx="460">
                  <c:v>#N/A</c:v>
                </c:pt>
                <c:pt idx="461">
                  <c:v>#N/A</c:v>
                </c:pt>
                <c:pt idx="462">
                  <c:v>#N/A</c:v>
                </c:pt>
                <c:pt idx="463">
                  <c:v>#N/A</c:v>
                </c:pt>
                <c:pt idx="464">
                  <c:v>#N/A</c:v>
                </c:pt>
                <c:pt idx="465">
                  <c:v>#N/A</c:v>
                </c:pt>
                <c:pt idx="466">
                  <c:v>#N/A</c:v>
                </c:pt>
                <c:pt idx="467">
                  <c:v>#N/A</c:v>
                </c:pt>
                <c:pt idx="468">
                  <c:v>#N/A</c:v>
                </c:pt>
                <c:pt idx="469">
                  <c:v>#N/A</c:v>
                </c:pt>
                <c:pt idx="470">
                  <c:v>#N/A</c:v>
                </c:pt>
                <c:pt idx="471">
                  <c:v>#N/A</c:v>
                </c:pt>
                <c:pt idx="472">
                  <c:v>#N/A</c:v>
                </c:pt>
                <c:pt idx="473">
                  <c:v>#N/A</c:v>
                </c:pt>
                <c:pt idx="474">
                  <c:v>#N/A</c:v>
                </c:pt>
                <c:pt idx="475">
                  <c:v>#N/A</c:v>
                </c:pt>
                <c:pt idx="476">
                  <c:v>#N/A</c:v>
                </c:pt>
                <c:pt idx="477">
                  <c:v>#N/A</c:v>
                </c:pt>
                <c:pt idx="478">
                  <c:v>#N/A</c:v>
                </c:pt>
                <c:pt idx="479">
                  <c:v>#N/A</c:v>
                </c:pt>
                <c:pt idx="480">
                  <c:v>#N/A</c:v>
                </c:pt>
                <c:pt idx="481">
                  <c:v>#N/A</c:v>
                </c:pt>
                <c:pt idx="482">
                  <c:v>#N/A</c:v>
                </c:pt>
                <c:pt idx="483">
                  <c:v>#N/A</c:v>
                </c:pt>
                <c:pt idx="484">
                  <c:v>#N/A</c:v>
                </c:pt>
                <c:pt idx="485">
                  <c:v>#N/A</c:v>
                </c:pt>
                <c:pt idx="486">
                  <c:v>#N/A</c:v>
                </c:pt>
                <c:pt idx="487">
                  <c:v>#N/A</c:v>
                </c:pt>
                <c:pt idx="488">
                  <c:v>#N/A</c:v>
                </c:pt>
                <c:pt idx="489">
                  <c:v>#N/A</c:v>
                </c:pt>
                <c:pt idx="490">
                  <c:v>#N/A</c:v>
                </c:pt>
                <c:pt idx="491">
                  <c:v>#N/A</c:v>
                </c:pt>
                <c:pt idx="492">
                  <c:v>#N/A</c:v>
                </c:pt>
                <c:pt idx="493">
                  <c:v>#N/A</c:v>
                </c:pt>
                <c:pt idx="494">
                  <c:v>#N/A</c:v>
                </c:pt>
                <c:pt idx="495">
                  <c:v>#N/A</c:v>
                </c:pt>
                <c:pt idx="496">
                  <c:v>#N/A</c:v>
                </c:pt>
                <c:pt idx="497">
                  <c:v>#N/A</c:v>
                </c:pt>
                <c:pt idx="498">
                  <c:v>#N/A</c:v>
                </c:pt>
                <c:pt idx="499">
                  <c:v>#N/A</c:v>
                </c:pt>
                <c:pt idx="500">
                  <c:v>#N/A</c:v>
                </c:pt>
                <c:pt idx="501">
                  <c:v>#N/A</c:v>
                </c:pt>
                <c:pt idx="502">
                  <c:v>#N/A</c:v>
                </c:pt>
                <c:pt idx="503">
                  <c:v>#N/A</c:v>
                </c:pt>
                <c:pt idx="504">
                  <c:v>#N/A</c:v>
                </c:pt>
                <c:pt idx="505">
                  <c:v>#N/A</c:v>
                </c:pt>
                <c:pt idx="506">
                  <c:v>#N/A</c:v>
                </c:pt>
                <c:pt idx="507">
                  <c:v>#N/A</c:v>
                </c:pt>
                <c:pt idx="508">
                  <c:v>#N/A</c:v>
                </c:pt>
                <c:pt idx="509">
                  <c:v>#N/A</c:v>
                </c:pt>
                <c:pt idx="510">
                  <c:v>#N/A</c:v>
                </c:pt>
                <c:pt idx="511">
                  <c:v>#N/A</c:v>
                </c:pt>
                <c:pt idx="512">
                  <c:v>#N/A</c:v>
                </c:pt>
                <c:pt idx="513">
                  <c:v>#N/A</c:v>
                </c:pt>
                <c:pt idx="514">
                  <c:v>#N/A</c:v>
                </c:pt>
                <c:pt idx="515">
                  <c:v>#N/A</c:v>
                </c:pt>
                <c:pt idx="516">
                  <c:v>#N/A</c:v>
                </c:pt>
                <c:pt idx="517">
                  <c:v>#N/A</c:v>
                </c:pt>
                <c:pt idx="518">
                  <c:v>#N/A</c:v>
                </c:pt>
                <c:pt idx="519">
                  <c:v>#N/A</c:v>
                </c:pt>
                <c:pt idx="520">
                  <c:v>#N/A</c:v>
                </c:pt>
                <c:pt idx="521">
                  <c:v>#N/A</c:v>
                </c:pt>
                <c:pt idx="522">
                  <c:v>#N/A</c:v>
                </c:pt>
                <c:pt idx="523">
                  <c:v>#N/A</c:v>
                </c:pt>
                <c:pt idx="524">
                  <c:v>#N/A</c:v>
                </c:pt>
                <c:pt idx="525">
                  <c:v>#N/A</c:v>
                </c:pt>
                <c:pt idx="526">
                  <c:v>#N/A</c:v>
                </c:pt>
                <c:pt idx="527">
                  <c:v>#N/A</c:v>
                </c:pt>
                <c:pt idx="528">
                  <c:v>#N/A</c:v>
                </c:pt>
                <c:pt idx="529">
                  <c:v>#N/A</c:v>
                </c:pt>
                <c:pt idx="530">
                  <c:v>#N/A</c:v>
                </c:pt>
                <c:pt idx="531">
                  <c:v>#N/A</c:v>
                </c:pt>
                <c:pt idx="532">
                  <c:v>#N/A</c:v>
                </c:pt>
                <c:pt idx="533">
                  <c:v>#N/A</c:v>
                </c:pt>
                <c:pt idx="534">
                  <c:v>#N/A</c:v>
                </c:pt>
                <c:pt idx="535">
                  <c:v>#N/A</c:v>
                </c:pt>
                <c:pt idx="536">
                  <c:v>#N/A</c:v>
                </c:pt>
                <c:pt idx="537">
                  <c:v>#N/A</c:v>
                </c:pt>
                <c:pt idx="538">
                  <c:v>#N/A</c:v>
                </c:pt>
                <c:pt idx="539">
                  <c:v>#N/A</c:v>
                </c:pt>
                <c:pt idx="540">
                  <c:v>#N/A</c:v>
                </c:pt>
                <c:pt idx="541">
                  <c:v>#N/A</c:v>
                </c:pt>
                <c:pt idx="542">
                  <c:v>#N/A</c:v>
                </c:pt>
                <c:pt idx="543">
                  <c:v>#N/A</c:v>
                </c:pt>
                <c:pt idx="544">
                  <c:v>#N/A</c:v>
                </c:pt>
                <c:pt idx="545">
                  <c:v>#N/A</c:v>
                </c:pt>
                <c:pt idx="546">
                  <c:v>#N/A</c:v>
                </c:pt>
                <c:pt idx="547">
                  <c:v>#N/A</c:v>
                </c:pt>
                <c:pt idx="548">
                  <c:v>#N/A</c:v>
                </c:pt>
                <c:pt idx="549">
                  <c:v>#N/A</c:v>
                </c:pt>
                <c:pt idx="550">
                  <c:v>#N/A</c:v>
                </c:pt>
                <c:pt idx="551">
                  <c:v>#N/A</c:v>
                </c:pt>
                <c:pt idx="552">
                  <c:v>#N/A</c:v>
                </c:pt>
                <c:pt idx="553">
                  <c:v>#N/A</c:v>
                </c:pt>
                <c:pt idx="554">
                  <c:v>#N/A</c:v>
                </c:pt>
                <c:pt idx="555">
                  <c:v>#N/A</c:v>
                </c:pt>
                <c:pt idx="556">
                  <c:v>#N/A</c:v>
                </c:pt>
                <c:pt idx="557">
                  <c:v>#N/A</c:v>
                </c:pt>
                <c:pt idx="558">
                  <c:v>#N/A</c:v>
                </c:pt>
                <c:pt idx="559">
                  <c:v>#N/A</c:v>
                </c:pt>
                <c:pt idx="560">
                  <c:v>#N/A</c:v>
                </c:pt>
                <c:pt idx="561">
                  <c:v>#N/A</c:v>
                </c:pt>
                <c:pt idx="562">
                  <c:v>#N/A</c:v>
                </c:pt>
                <c:pt idx="563">
                  <c:v>#N/A</c:v>
                </c:pt>
                <c:pt idx="564">
                  <c:v>#N/A</c:v>
                </c:pt>
                <c:pt idx="565">
                  <c:v>#N/A</c:v>
                </c:pt>
                <c:pt idx="566">
                  <c:v>#N/A</c:v>
                </c:pt>
                <c:pt idx="567">
                  <c:v>#N/A</c:v>
                </c:pt>
                <c:pt idx="568">
                  <c:v>#N/A</c:v>
                </c:pt>
                <c:pt idx="569">
                  <c:v>#N/A</c:v>
                </c:pt>
                <c:pt idx="570">
                  <c:v>#N/A</c:v>
                </c:pt>
                <c:pt idx="571">
                  <c:v>#N/A</c:v>
                </c:pt>
                <c:pt idx="572">
                  <c:v>#N/A</c:v>
                </c:pt>
                <c:pt idx="573">
                  <c:v>#N/A</c:v>
                </c:pt>
                <c:pt idx="574">
                  <c:v>#N/A</c:v>
                </c:pt>
                <c:pt idx="575">
                  <c:v>#N/A</c:v>
                </c:pt>
                <c:pt idx="576">
                  <c:v>#N/A</c:v>
                </c:pt>
                <c:pt idx="577">
                  <c:v>#N/A</c:v>
                </c:pt>
                <c:pt idx="578">
                  <c:v>#N/A</c:v>
                </c:pt>
                <c:pt idx="579">
                  <c:v>#N/A</c:v>
                </c:pt>
                <c:pt idx="580">
                  <c:v>#N/A</c:v>
                </c:pt>
                <c:pt idx="581">
                  <c:v>#N/A</c:v>
                </c:pt>
                <c:pt idx="582">
                  <c:v>#N/A</c:v>
                </c:pt>
                <c:pt idx="583">
                  <c:v>#N/A</c:v>
                </c:pt>
                <c:pt idx="584">
                  <c:v>#N/A</c:v>
                </c:pt>
                <c:pt idx="585">
                  <c:v>#N/A</c:v>
                </c:pt>
                <c:pt idx="586">
                  <c:v>#N/A</c:v>
                </c:pt>
                <c:pt idx="587">
                  <c:v>#N/A</c:v>
                </c:pt>
                <c:pt idx="588">
                  <c:v>#N/A</c:v>
                </c:pt>
                <c:pt idx="589">
                  <c:v>#N/A</c:v>
                </c:pt>
                <c:pt idx="590">
                  <c:v>#N/A</c:v>
                </c:pt>
                <c:pt idx="591">
                  <c:v>#N/A</c:v>
                </c:pt>
                <c:pt idx="592">
                  <c:v>#N/A</c:v>
                </c:pt>
                <c:pt idx="593">
                  <c:v>#N/A</c:v>
                </c:pt>
                <c:pt idx="594">
                  <c:v>#N/A</c:v>
                </c:pt>
                <c:pt idx="595">
                  <c:v>#N/A</c:v>
                </c:pt>
                <c:pt idx="596">
                  <c:v>#N/A</c:v>
                </c:pt>
                <c:pt idx="597">
                  <c:v>#N/A</c:v>
                </c:pt>
                <c:pt idx="598">
                  <c:v>#N/A</c:v>
                </c:pt>
                <c:pt idx="599">
                  <c:v>#N/A</c:v>
                </c:pt>
                <c:pt idx="600">
                  <c:v>#N/A</c:v>
                </c:pt>
                <c:pt idx="601">
                  <c:v>#N/A</c:v>
                </c:pt>
                <c:pt idx="602">
                  <c:v>#N/A</c:v>
                </c:pt>
                <c:pt idx="603">
                  <c:v>#N/A</c:v>
                </c:pt>
                <c:pt idx="604">
                  <c:v>#N/A</c:v>
                </c:pt>
                <c:pt idx="605">
                  <c:v>#N/A</c:v>
                </c:pt>
                <c:pt idx="606">
                  <c:v>#N/A</c:v>
                </c:pt>
                <c:pt idx="607">
                  <c:v>#N/A</c:v>
                </c:pt>
                <c:pt idx="608">
                  <c:v>#N/A</c:v>
                </c:pt>
                <c:pt idx="609">
                  <c:v>#N/A</c:v>
                </c:pt>
                <c:pt idx="610">
                  <c:v>#N/A</c:v>
                </c:pt>
                <c:pt idx="611">
                  <c:v>#N/A</c:v>
                </c:pt>
                <c:pt idx="612">
                  <c:v>#N/A</c:v>
                </c:pt>
                <c:pt idx="613">
                  <c:v>#N/A</c:v>
                </c:pt>
                <c:pt idx="614">
                  <c:v>#N/A</c:v>
                </c:pt>
                <c:pt idx="615">
                  <c:v>#N/A</c:v>
                </c:pt>
                <c:pt idx="616">
                  <c:v>#N/A</c:v>
                </c:pt>
                <c:pt idx="617">
                  <c:v>#N/A</c:v>
                </c:pt>
                <c:pt idx="618">
                  <c:v>#N/A</c:v>
                </c:pt>
                <c:pt idx="619">
                  <c:v>#N/A</c:v>
                </c:pt>
                <c:pt idx="620">
                  <c:v>#N/A</c:v>
                </c:pt>
                <c:pt idx="621">
                  <c:v>#N/A</c:v>
                </c:pt>
                <c:pt idx="622">
                  <c:v>#N/A</c:v>
                </c:pt>
                <c:pt idx="623">
                  <c:v>#N/A</c:v>
                </c:pt>
                <c:pt idx="624">
                  <c:v>#N/A</c:v>
                </c:pt>
                <c:pt idx="625">
                  <c:v>#N/A</c:v>
                </c:pt>
                <c:pt idx="626">
                  <c:v>#N/A</c:v>
                </c:pt>
                <c:pt idx="627">
                  <c:v>#N/A</c:v>
                </c:pt>
                <c:pt idx="628">
                  <c:v>#N/A</c:v>
                </c:pt>
                <c:pt idx="629">
                  <c:v>#N/A</c:v>
                </c:pt>
                <c:pt idx="630">
                  <c:v>#N/A</c:v>
                </c:pt>
                <c:pt idx="631">
                  <c:v>#N/A</c:v>
                </c:pt>
                <c:pt idx="632">
                  <c:v>#N/A</c:v>
                </c:pt>
                <c:pt idx="633">
                  <c:v>#N/A</c:v>
                </c:pt>
                <c:pt idx="634">
                  <c:v>#N/A</c:v>
                </c:pt>
                <c:pt idx="635">
                  <c:v>#N/A</c:v>
                </c:pt>
                <c:pt idx="636">
                  <c:v>#N/A</c:v>
                </c:pt>
                <c:pt idx="637">
                  <c:v>#N/A</c:v>
                </c:pt>
                <c:pt idx="638">
                  <c:v>#N/A</c:v>
                </c:pt>
                <c:pt idx="639">
                  <c:v>#N/A</c:v>
                </c:pt>
                <c:pt idx="640">
                  <c:v>#N/A</c:v>
                </c:pt>
                <c:pt idx="641">
                  <c:v>#N/A</c:v>
                </c:pt>
                <c:pt idx="642">
                  <c:v>#N/A</c:v>
                </c:pt>
                <c:pt idx="643">
                  <c:v>#N/A</c:v>
                </c:pt>
                <c:pt idx="644">
                  <c:v>#N/A</c:v>
                </c:pt>
                <c:pt idx="645">
                  <c:v>#N/A</c:v>
                </c:pt>
                <c:pt idx="646">
                  <c:v>#N/A</c:v>
                </c:pt>
                <c:pt idx="647">
                  <c:v>#N/A</c:v>
                </c:pt>
                <c:pt idx="648">
                  <c:v>#N/A</c:v>
                </c:pt>
                <c:pt idx="649">
                  <c:v>#N/A</c:v>
                </c:pt>
                <c:pt idx="650">
                  <c:v>#N/A</c:v>
                </c:pt>
                <c:pt idx="651">
                  <c:v>#N/A</c:v>
                </c:pt>
                <c:pt idx="652">
                  <c:v>#N/A</c:v>
                </c:pt>
                <c:pt idx="653">
                  <c:v>#N/A</c:v>
                </c:pt>
                <c:pt idx="654">
                  <c:v>#N/A</c:v>
                </c:pt>
                <c:pt idx="655">
                  <c:v>#N/A</c:v>
                </c:pt>
                <c:pt idx="656">
                  <c:v>#N/A</c:v>
                </c:pt>
                <c:pt idx="657">
                  <c:v>#N/A</c:v>
                </c:pt>
                <c:pt idx="658">
                  <c:v>#N/A</c:v>
                </c:pt>
                <c:pt idx="659">
                  <c:v>#N/A</c:v>
                </c:pt>
                <c:pt idx="660">
                  <c:v>#N/A</c:v>
                </c:pt>
                <c:pt idx="661">
                  <c:v>#N/A</c:v>
                </c:pt>
                <c:pt idx="662">
                  <c:v>#N/A</c:v>
                </c:pt>
                <c:pt idx="663">
                  <c:v>#N/A</c:v>
                </c:pt>
                <c:pt idx="664">
                  <c:v>#N/A</c:v>
                </c:pt>
                <c:pt idx="665">
                  <c:v>#N/A</c:v>
                </c:pt>
                <c:pt idx="666">
                  <c:v>#N/A</c:v>
                </c:pt>
                <c:pt idx="667">
                  <c:v>#N/A</c:v>
                </c:pt>
                <c:pt idx="668">
                  <c:v>#N/A</c:v>
                </c:pt>
                <c:pt idx="669">
                  <c:v>#N/A</c:v>
                </c:pt>
                <c:pt idx="670">
                  <c:v>#N/A</c:v>
                </c:pt>
                <c:pt idx="671">
                  <c:v>#N/A</c:v>
                </c:pt>
                <c:pt idx="672">
                  <c:v>#N/A</c:v>
                </c:pt>
                <c:pt idx="673">
                  <c:v>#N/A</c:v>
                </c:pt>
                <c:pt idx="674">
                  <c:v>#N/A</c:v>
                </c:pt>
                <c:pt idx="675">
                  <c:v>#N/A</c:v>
                </c:pt>
                <c:pt idx="676">
                  <c:v>#N/A</c:v>
                </c:pt>
                <c:pt idx="677">
                  <c:v>#N/A</c:v>
                </c:pt>
                <c:pt idx="678">
                  <c:v>#N/A</c:v>
                </c:pt>
                <c:pt idx="679">
                  <c:v>#N/A</c:v>
                </c:pt>
                <c:pt idx="680">
                  <c:v>#N/A</c:v>
                </c:pt>
                <c:pt idx="681">
                  <c:v>#N/A</c:v>
                </c:pt>
                <c:pt idx="682">
                  <c:v>#N/A</c:v>
                </c:pt>
                <c:pt idx="683">
                  <c:v>#N/A</c:v>
                </c:pt>
                <c:pt idx="684">
                  <c:v>#N/A</c:v>
                </c:pt>
                <c:pt idx="685">
                  <c:v>#N/A</c:v>
                </c:pt>
                <c:pt idx="686">
                  <c:v>#N/A</c:v>
                </c:pt>
                <c:pt idx="687">
                  <c:v>#N/A</c:v>
                </c:pt>
                <c:pt idx="688">
                  <c:v>#N/A</c:v>
                </c:pt>
                <c:pt idx="689">
                  <c:v>#N/A</c:v>
                </c:pt>
                <c:pt idx="690">
                  <c:v>#N/A</c:v>
                </c:pt>
                <c:pt idx="691">
                  <c:v>#N/A</c:v>
                </c:pt>
                <c:pt idx="692">
                  <c:v>#N/A</c:v>
                </c:pt>
                <c:pt idx="693">
                  <c:v>#N/A</c:v>
                </c:pt>
                <c:pt idx="694">
                  <c:v>#N/A</c:v>
                </c:pt>
                <c:pt idx="695">
                  <c:v>#N/A</c:v>
                </c:pt>
                <c:pt idx="696">
                  <c:v>#N/A</c:v>
                </c:pt>
                <c:pt idx="697">
                  <c:v>#N/A</c:v>
                </c:pt>
                <c:pt idx="698">
                  <c:v>#N/A</c:v>
                </c:pt>
                <c:pt idx="699">
                  <c:v>#N/A</c:v>
                </c:pt>
                <c:pt idx="700">
                  <c:v>#N/A</c:v>
                </c:pt>
                <c:pt idx="701">
                  <c:v>#N/A</c:v>
                </c:pt>
                <c:pt idx="702">
                  <c:v>#N/A</c:v>
                </c:pt>
                <c:pt idx="703">
                  <c:v>#N/A</c:v>
                </c:pt>
                <c:pt idx="704">
                  <c:v>#N/A</c:v>
                </c:pt>
                <c:pt idx="705">
                  <c:v>#N/A</c:v>
                </c:pt>
                <c:pt idx="706">
                  <c:v>#N/A</c:v>
                </c:pt>
                <c:pt idx="707">
                  <c:v>#N/A</c:v>
                </c:pt>
                <c:pt idx="708">
                  <c:v>#N/A</c:v>
                </c:pt>
                <c:pt idx="709">
                  <c:v>#N/A</c:v>
                </c:pt>
                <c:pt idx="710">
                  <c:v>#N/A</c:v>
                </c:pt>
                <c:pt idx="711">
                  <c:v>#N/A</c:v>
                </c:pt>
                <c:pt idx="712">
                  <c:v>#N/A</c:v>
                </c:pt>
                <c:pt idx="713">
                  <c:v>#N/A</c:v>
                </c:pt>
                <c:pt idx="714">
                  <c:v>#N/A</c:v>
                </c:pt>
                <c:pt idx="715">
                  <c:v>#N/A</c:v>
                </c:pt>
                <c:pt idx="716">
                  <c:v>#N/A</c:v>
                </c:pt>
                <c:pt idx="717">
                  <c:v>#N/A</c:v>
                </c:pt>
                <c:pt idx="718">
                  <c:v>#N/A</c:v>
                </c:pt>
                <c:pt idx="719">
                  <c:v>#N/A</c:v>
                </c:pt>
                <c:pt idx="720">
                  <c:v>#N/A</c:v>
                </c:pt>
                <c:pt idx="721">
                  <c:v>#N/A</c:v>
                </c:pt>
                <c:pt idx="722">
                  <c:v>#N/A</c:v>
                </c:pt>
                <c:pt idx="723">
                  <c:v>#N/A</c:v>
                </c:pt>
                <c:pt idx="724">
                  <c:v>#N/A</c:v>
                </c:pt>
                <c:pt idx="725">
                  <c:v>#N/A</c:v>
                </c:pt>
                <c:pt idx="726">
                  <c:v>#N/A</c:v>
                </c:pt>
                <c:pt idx="727">
                  <c:v>#N/A</c:v>
                </c:pt>
                <c:pt idx="728">
                  <c:v>#N/A</c:v>
                </c:pt>
                <c:pt idx="729">
                  <c:v>#N/A</c:v>
                </c:pt>
                <c:pt idx="730">
                  <c:v>#N/A</c:v>
                </c:pt>
                <c:pt idx="731">
                  <c:v>#N/A</c:v>
                </c:pt>
                <c:pt idx="732">
                  <c:v>#N/A</c:v>
                </c:pt>
                <c:pt idx="733">
                  <c:v>#N/A</c:v>
                </c:pt>
                <c:pt idx="734">
                  <c:v>#N/A</c:v>
                </c:pt>
                <c:pt idx="735">
                  <c:v>#N/A</c:v>
                </c:pt>
                <c:pt idx="736">
                  <c:v>#N/A</c:v>
                </c:pt>
                <c:pt idx="737">
                  <c:v>#N/A</c:v>
                </c:pt>
                <c:pt idx="738">
                  <c:v>#N/A</c:v>
                </c:pt>
                <c:pt idx="739">
                  <c:v>#N/A</c:v>
                </c:pt>
                <c:pt idx="740">
                  <c:v>#N/A</c:v>
                </c:pt>
                <c:pt idx="741">
                  <c:v>#N/A</c:v>
                </c:pt>
                <c:pt idx="742">
                  <c:v>#N/A</c:v>
                </c:pt>
                <c:pt idx="743">
                  <c:v>#N/A</c:v>
                </c:pt>
                <c:pt idx="744">
                  <c:v>#N/A</c:v>
                </c:pt>
                <c:pt idx="745">
                  <c:v>#N/A</c:v>
                </c:pt>
                <c:pt idx="746">
                  <c:v>#N/A</c:v>
                </c:pt>
                <c:pt idx="747">
                  <c:v>#N/A</c:v>
                </c:pt>
                <c:pt idx="748">
                  <c:v>#N/A</c:v>
                </c:pt>
                <c:pt idx="749">
                  <c:v>#N/A</c:v>
                </c:pt>
                <c:pt idx="750">
                  <c:v>#N/A</c:v>
                </c:pt>
                <c:pt idx="751">
                  <c:v>#N/A</c:v>
                </c:pt>
                <c:pt idx="752">
                  <c:v>#N/A</c:v>
                </c:pt>
                <c:pt idx="753">
                  <c:v>#N/A</c:v>
                </c:pt>
                <c:pt idx="754">
                  <c:v>#N/A</c:v>
                </c:pt>
                <c:pt idx="755">
                  <c:v>#N/A</c:v>
                </c:pt>
                <c:pt idx="756">
                  <c:v>#N/A</c:v>
                </c:pt>
                <c:pt idx="757">
                  <c:v>#N/A</c:v>
                </c:pt>
                <c:pt idx="758">
                  <c:v>#N/A</c:v>
                </c:pt>
                <c:pt idx="759">
                  <c:v>#N/A</c:v>
                </c:pt>
                <c:pt idx="760">
                  <c:v>#N/A</c:v>
                </c:pt>
                <c:pt idx="761">
                  <c:v>#N/A</c:v>
                </c:pt>
                <c:pt idx="762">
                  <c:v>#N/A</c:v>
                </c:pt>
                <c:pt idx="763">
                  <c:v>#N/A</c:v>
                </c:pt>
                <c:pt idx="764">
                  <c:v>#N/A</c:v>
                </c:pt>
                <c:pt idx="765">
                  <c:v>#N/A</c:v>
                </c:pt>
                <c:pt idx="766">
                  <c:v>#N/A</c:v>
                </c:pt>
                <c:pt idx="767">
                  <c:v>#N/A</c:v>
                </c:pt>
                <c:pt idx="768">
                  <c:v>#N/A</c:v>
                </c:pt>
                <c:pt idx="769">
                  <c:v>#N/A</c:v>
                </c:pt>
                <c:pt idx="770">
                  <c:v>#N/A</c:v>
                </c:pt>
                <c:pt idx="771">
                  <c:v>#N/A</c:v>
                </c:pt>
                <c:pt idx="772">
                  <c:v>#N/A</c:v>
                </c:pt>
                <c:pt idx="773">
                  <c:v>#N/A</c:v>
                </c:pt>
                <c:pt idx="774">
                  <c:v>#N/A</c:v>
                </c:pt>
                <c:pt idx="775">
                  <c:v>#N/A</c:v>
                </c:pt>
                <c:pt idx="776">
                  <c:v>#N/A</c:v>
                </c:pt>
                <c:pt idx="777">
                  <c:v>#N/A</c:v>
                </c:pt>
                <c:pt idx="778">
                  <c:v>#N/A</c:v>
                </c:pt>
                <c:pt idx="779">
                  <c:v>#N/A</c:v>
                </c:pt>
                <c:pt idx="780">
                  <c:v>#N/A</c:v>
                </c:pt>
                <c:pt idx="781">
                  <c:v>#N/A</c:v>
                </c:pt>
                <c:pt idx="782">
                  <c:v>#N/A</c:v>
                </c:pt>
                <c:pt idx="783">
                  <c:v>#N/A</c:v>
                </c:pt>
                <c:pt idx="784">
                  <c:v>#N/A</c:v>
                </c:pt>
                <c:pt idx="785">
                  <c:v>#N/A</c:v>
                </c:pt>
                <c:pt idx="786">
                  <c:v>#N/A</c:v>
                </c:pt>
                <c:pt idx="787">
                  <c:v>#N/A</c:v>
                </c:pt>
                <c:pt idx="788">
                  <c:v>#N/A</c:v>
                </c:pt>
                <c:pt idx="789">
                  <c:v>#N/A</c:v>
                </c:pt>
                <c:pt idx="790">
                  <c:v>#N/A</c:v>
                </c:pt>
                <c:pt idx="791">
                  <c:v>#N/A</c:v>
                </c:pt>
                <c:pt idx="792">
                  <c:v>#N/A</c:v>
                </c:pt>
                <c:pt idx="793">
                  <c:v>#N/A</c:v>
                </c:pt>
                <c:pt idx="794">
                  <c:v>#N/A</c:v>
                </c:pt>
                <c:pt idx="795">
                  <c:v>#N/A</c:v>
                </c:pt>
                <c:pt idx="796">
                  <c:v>#N/A</c:v>
                </c:pt>
                <c:pt idx="797">
                  <c:v>#N/A</c:v>
                </c:pt>
                <c:pt idx="798">
                  <c:v>#N/A</c:v>
                </c:pt>
                <c:pt idx="799">
                  <c:v>#N/A</c:v>
                </c:pt>
                <c:pt idx="800">
                  <c:v>#N/A</c:v>
                </c:pt>
                <c:pt idx="801">
                  <c:v>#N/A</c:v>
                </c:pt>
                <c:pt idx="802">
                  <c:v>#N/A</c:v>
                </c:pt>
                <c:pt idx="803">
                  <c:v>#N/A</c:v>
                </c:pt>
                <c:pt idx="804">
                  <c:v>#N/A</c:v>
                </c:pt>
                <c:pt idx="805">
                  <c:v>#N/A</c:v>
                </c:pt>
                <c:pt idx="806">
                  <c:v>#N/A</c:v>
                </c:pt>
                <c:pt idx="807">
                  <c:v>#N/A</c:v>
                </c:pt>
                <c:pt idx="808">
                  <c:v>#N/A</c:v>
                </c:pt>
                <c:pt idx="809">
                  <c:v>#N/A</c:v>
                </c:pt>
                <c:pt idx="810">
                  <c:v>#N/A</c:v>
                </c:pt>
                <c:pt idx="811">
                  <c:v>#N/A</c:v>
                </c:pt>
                <c:pt idx="812">
                  <c:v>#N/A</c:v>
                </c:pt>
                <c:pt idx="813">
                  <c:v>#N/A</c:v>
                </c:pt>
                <c:pt idx="814">
                  <c:v>#N/A</c:v>
                </c:pt>
                <c:pt idx="815">
                  <c:v>#N/A</c:v>
                </c:pt>
                <c:pt idx="816">
                  <c:v>#N/A</c:v>
                </c:pt>
                <c:pt idx="817">
                  <c:v>#N/A</c:v>
                </c:pt>
                <c:pt idx="818">
                  <c:v>#N/A</c:v>
                </c:pt>
                <c:pt idx="819">
                  <c:v>#N/A</c:v>
                </c:pt>
                <c:pt idx="820">
                  <c:v>#N/A</c:v>
                </c:pt>
                <c:pt idx="821">
                  <c:v>#N/A</c:v>
                </c:pt>
                <c:pt idx="822">
                  <c:v>#N/A</c:v>
                </c:pt>
                <c:pt idx="823">
                  <c:v>#N/A</c:v>
                </c:pt>
                <c:pt idx="824">
                  <c:v>#N/A</c:v>
                </c:pt>
                <c:pt idx="825">
                  <c:v>#N/A</c:v>
                </c:pt>
                <c:pt idx="826">
                  <c:v>#N/A</c:v>
                </c:pt>
                <c:pt idx="827">
                  <c:v>#N/A</c:v>
                </c:pt>
                <c:pt idx="828">
                  <c:v>#N/A</c:v>
                </c:pt>
                <c:pt idx="829">
                  <c:v>#N/A</c:v>
                </c:pt>
                <c:pt idx="830">
                  <c:v>#N/A</c:v>
                </c:pt>
                <c:pt idx="831">
                  <c:v>#N/A</c:v>
                </c:pt>
                <c:pt idx="832">
                  <c:v>#N/A</c:v>
                </c:pt>
                <c:pt idx="833">
                  <c:v>#N/A</c:v>
                </c:pt>
                <c:pt idx="834">
                  <c:v>#N/A</c:v>
                </c:pt>
                <c:pt idx="835">
                  <c:v>#N/A</c:v>
                </c:pt>
                <c:pt idx="836">
                  <c:v>#N/A</c:v>
                </c:pt>
                <c:pt idx="837">
                  <c:v>#N/A</c:v>
                </c:pt>
                <c:pt idx="838">
                  <c:v>#N/A</c:v>
                </c:pt>
                <c:pt idx="839">
                  <c:v>#N/A</c:v>
                </c:pt>
                <c:pt idx="840">
                  <c:v>#N/A</c:v>
                </c:pt>
                <c:pt idx="841">
                  <c:v>#N/A</c:v>
                </c:pt>
                <c:pt idx="842">
                  <c:v>#N/A</c:v>
                </c:pt>
                <c:pt idx="843">
                  <c:v>#N/A</c:v>
                </c:pt>
                <c:pt idx="844">
                  <c:v>#N/A</c:v>
                </c:pt>
                <c:pt idx="845">
                  <c:v>#N/A</c:v>
                </c:pt>
                <c:pt idx="846">
                  <c:v>#N/A</c:v>
                </c:pt>
                <c:pt idx="847">
                  <c:v>#N/A</c:v>
                </c:pt>
                <c:pt idx="848">
                  <c:v>#N/A</c:v>
                </c:pt>
                <c:pt idx="849">
                  <c:v>#N/A</c:v>
                </c:pt>
                <c:pt idx="850">
                  <c:v>#N/A</c:v>
                </c:pt>
                <c:pt idx="851">
                  <c:v>#N/A</c:v>
                </c:pt>
                <c:pt idx="852">
                  <c:v>#N/A</c:v>
                </c:pt>
                <c:pt idx="853">
                  <c:v>#N/A</c:v>
                </c:pt>
                <c:pt idx="854">
                  <c:v>#N/A</c:v>
                </c:pt>
                <c:pt idx="855">
                  <c:v>#N/A</c:v>
                </c:pt>
                <c:pt idx="856">
                  <c:v>#N/A</c:v>
                </c:pt>
                <c:pt idx="857">
                  <c:v>#N/A</c:v>
                </c:pt>
                <c:pt idx="858">
                  <c:v>#N/A</c:v>
                </c:pt>
                <c:pt idx="859">
                  <c:v>#N/A</c:v>
                </c:pt>
                <c:pt idx="860">
                  <c:v>#N/A</c:v>
                </c:pt>
                <c:pt idx="861">
                  <c:v>#N/A</c:v>
                </c:pt>
                <c:pt idx="862">
                  <c:v>#N/A</c:v>
                </c:pt>
                <c:pt idx="863">
                  <c:v>#N/A</c:v>
                </c:pt>
                <c:pt idx="864">
                  <c:v>#N/A</c:v>
                </c:pt>
                <c:pt idx="865">
                  <c:v>#N/A</c:v>
                </c:pt>
                <c:pt idx="866">
                  <c:v>#N/A</c:v>
                </c:pt>
                <c:pt idx="867">
                  <c:v>#N/A</c:v>
                </c:pt>
                <c:pt idx="868">
                  <c:v>#N/A</c:v>
                </c:pt>
                <c:pt idx="869">
                  <c:v>#N/A</c:v>
                </c:pt>
                <c:pt idx="870">
                  <c:v>#N/A</c:v>
                </c:pt>
                <c:pt idx="871">
                  <c:v>#N/A</c:v>
                </c:pt>
                <c:pt idx="872">
                  <c:v>#N/A</c:v>
                </c:pt>
                <c:pt idx="873">
                  <c:v>#N/A</c:v>
                </c:pt>
                <c:pt idx="874">
                  <c:v>#N/A</c:v>
                </c:pt>
                <c:pt idx="875">
                  <c:v>#N/A</c:v>
                </c:pt>
                <c:pt idx="876">
                  <c:v>#N/A</c:v>
                </c:pt>
                <c:pt idx="877">
                  <c:v>#N/A</c:v>
                </c:pt>
                <c:pt idx="878">
                  <c:v>#N/A</c:v>
                </c:pt>
                <c:pt idx="879">
                  <c:v>#N/A</c:v>
                </c:pt>
                <c:pt idx="880">
                  <c:v>#N/A</c:v>
                </c:pt>
                <c:pt idx="881">
                  <c:v>#N/A</c:v>
                </c:pt>
                <c:pt idx="882">
                  <c:v>#N/A</c:v>
                </c:pt>
                <c:pt idx="883">
                  <c:v>#N/A</c:v>
                </c:pt>
                <c:pt idx="884">
                  <c:v>#N/A</c:v>
                </c:pt>
                <c:pt idx="885">
                  <c:v>#N/A</c:v>
                </c:pt>
                <c:pt idx="886">
                  <c:v>#N/A</c:v>
                </c:pt>
                <c:pt idx="887">
                  <c:v>#N/A</c:v>
                </c:pt>
                <c:pt idx="888">
                  <c:v>#N/A</c:v>
                </c:pt>
                <c:pt idx="889">
                  <c:v>#N/A</c:v>
                </c:pt>
                <c:pt idx="890">
                  <c:v>#N/A</c:v>
                </c:pt>
                <c:pt idx="891">
                  <c:v>#N/A</c:v>
                </c:pt>
                <c:pt idx="892">
                  <c:v>#N/A</c:v>
                </c:pt>
                <c:pt idx="893">
                  <c:v>#N/A</c:v>
                </c:pt>
                <c:pt idx="894">
                  <c:v>#N/A</c:v>
                </c:pt>
                <c:pt idx="895">
                  <c:v>#N/A</c:v>
                </c:pt>
                <c:pt idx="896">
                  <c:v>#N/A</c:v>
                </c:pt>
                <c:pt idx="897">
                  <c:v>#N/A</c:v>
                </c:pt>
                <c:pt idx="898">
                  <c:v>#N/A</c:v>
                </c:pt>
                <c:pt idx="899">
                  <c:v>#N/A</c:v>
                </c:pt>
                <c:pt idx="900">
                  <c:v>#N/A</c:v>
                </c:pt>
                <c:pt idx="901">
                  <c:v>#N/A</c:v>
                </c:pt>
                <c:pt idx="902">
                  <c:v>#N/A</c:v>
                </c:pt>
                <c:pt idx="903">
                  <c:v>#N/A</c:v>
                </c:pt>
                <c:pt idx="904">
                  <c:v>#N/A</c:v>
                </c:pt>
                <c:pt idx="905">
                  <c:v>#N/A</c:v>
                </c:pt>
                <c:pt idx="906">
                  <c:v>#N/A</c:v>
                </c:pt>
                <c:pt idx="907">
                  <c:v>#N/A</c:v>
                </c:pt>
                <c:pt idx="908">
                  <c:v>#N/A</c:v>
                </c:pt>
                <c:pt idx="909">
                  <c:v>#N/A</c:v>
                </c:pt>
                <c:pt idx="910">
                  <c:v>#N/A</c:v>
                </c:pt>
                <c:pt idx="911">
                  <c:v>#N/A</c:v>
                </c:pt>
                <c:pt idx="912">
                  <c:v>#N/A</c:v>
                </c:pt>
                <c:pt idx="913">
                  <c:v>#N/A</c:v>
                </c:pt>
                <c:pt idx="914">
                  <c:v>#N/A</c:v>
                </c:pt>
                <c:pt idx="915">
                  <c:v>#N/A</c:v>
                </c:pt>
                <c:pt idx="916">
                  <c:v>#N/A</c:v>
                </c:pt>
                <c:pt idx="917">
                  <c:v>#N/A</c:v>
                </c:pt>
                <c:pt idx="918">
                  <c:v>#N/A</c:v>
                </c:pt>
                <c:pt idx="919">
                  <c:v>#N/A</c:v>
                </c:pt>
                <c:pt idx="920">
                  <c:v>#N/A</c:v>
                </c:pt>
                <c:pt idx="921">
                  <c:v>#N/A</c:v>
                </c:pt>
                <c:pt idx="922">
                  <c:v>#N/A</c:v>
                </c:pt>
                <c:pt idx="923">
                  <c:v>#N/A</c:v>
                </c:pt>
                <c:pt idx="924">
                  <c:v>#N/A</c:v>
                </c:pt>
                <c:pt idx="925">
                  <c:v>#N/A</c:v>
                </c:pt>
                <c:pt idx="926">
                  <c:v>#N/A</c:v>
                </c:pt>
                <c:pt idx="927">
                  <c:v>#N/A</c:v>
                </c:pt>
                <c:pt idx="928">
                  <c:v>#N/A</c:v>
                </c:pt>
                <c:pt idx="929">
                  <c:v>#N/A</c:v>
                </c:pt>
                <c:pt idx="930">
                  <c:v>#N/A</c:v>
                </c:pt>
                <c:pt idx="931">
                  <c:v>#N/A</c:v>
                </c:pt>
                <c:pt idx="932">
                  <c:v>#N/A</c:v>
                </c:pt>
                <c:pt idx="933">
                  <c:v>#N/A</c:v>
                </c:pt>
                <c:pt idx="934">
                  <c:v>#N/A</c:v>
                </c:pt>
                <c:pt idx="935">
                  <c:v>#N/A</c:v>
                </c:pt>
                <c:pt idx="936">
                  <c:v>#N/A</c:v>
                </c:pt>
                <c:pt idx="937">
                  <c:v>#N/A</c:v>
                </c:pt>
                <c:pt idx="938">
                  <c:v>#N/A</c:v>
                </c:pt>
                <c:pt idx="939">
                  <c:v>#N/A</c:v>
                </c:pt>
                <c:pt idx="940">
                  <c:v>#N/A</c:v>
                </c:pt>
                <c:pt idx="941">
                  <c:v>#N/A</c:v>
                </c:pt>
                <c:pt idx="942">
                  <c:v>#N/A</c:v>
                </c:pt>
                <c:pt idx="943">
                  <c:v>#N/A</c:v>
                </c:pt>
                <c:pt idx="944">
                  <c:v>#N/A</c:v>
                </c:pt>
                <c:pt idx="945">
                  <c:v>#N/A</c:v>
                </c:pt>
                <c:pt idx="946">
                  <c:v>#N/A</c:v>
                </c:pt>
                <c:pt idx="947">
                  <c:v>#N/A</c:v>
                </c:pt>
                <c:pt idx="948">
                  <c:v>#N/A</c:v>
                </c:pt>
                <c:pt idx="949">
                  <c:v>#N/A</c:v>
                </c:pt>
                <c:pt idx="950">
                  <c:v>#N/A</c:v>
                </c:pt>
                <c:pt idx="951">
                  <c:v>#N/A</c:v>
                </c:pt>
                <c:pt idx="952">
                  <c:v>#N/A</c:v>
                </c:pt>
                <c:pt idx="953">
                  <c:v>#N/A</c:v>
                </c:pt>
                <c:pt idx="954">
                  <c:v>#N/A</c:v>
                </c:pt>
                <c:pt idx="955">
                  <c:v>#N/A</c:v>
                </c:pt>
                <c:pt idx="956">
                  <c:v>#N/A</c:v>
                </c:pt>
                <c:pt idx="957">
                  <c:v>#N/A</c:v>
                </c:pt>
                <c:pt idx="958">
                  <c:v>#N/A</c:v>
                </c:pt>
                <c:pt idx="959">
                  <c:v>#N/A</c:v>
                </c:pt>
                <c:pt idx="960">
                  <c:v>#N/A</c:v>
                </c:pt>
                <c:pt idx="961">
                  <c:v>#N/A</c:v>
                </c:pt>
                <c:pt idx="962">
                  <c:v>#N/A</c:v>
                </c:pt>
                <c:pt idx="963">
                  <c:v>#N/A</c:v>
                </c:pt>
                <c:pt idx="964">
                  <c:v>#N/A</c:v>
                </c:pt>
                <c:pt idx="965">
                  <c:v>#N/A</c:v>
                </c:pt>
                <c:pt idx="966">
                  <c:v>#N/A</c:v>
                </c:pt>
                <c:pt idx="967">
                  <c:v>#N/A</c:v>
                </c:pt>
                <c:pt idx="968">
                  <c:v>#N/A</c:v>
                </c:pt>
                <c:pt idx="969">
                  <c:v>#N/A</c:v>
                </c:pt>
                <c:pt idx="970">
                  <c:v>#N/A</c:v>
                </c:pt>
                <c:pt idx="971">
                  <c:v>#N/A</c:v>
                </c:pt>
                <c:pt idx="972">
                  <c:v>#N/A</c:v>
                </c:pt>
                <c:pt idx="973">
                  <c:v>#N/A</c:v>
                </c:pt>
                <c:pt idx="974">
                  <c:v>#N/A</c:v>
                </c:pt>
                <c:pt idx="975">
                  <c:v>#N/A</c:v>
                </c:pt>
                <c:pt idx="976">
                  <c:v>#N/A</c:v>
                </c:pt>
                <c:pt idx="977">
                  <c:v>#N/A</c:v>
                </c:pt>
                <c:pt idx="978">
                  <c:v>#N/A</c:v>
                </c:pt>
                <c:pt idx="979">
                  <c:v>#N/A</c:v>
                </c:pt>
                <c:pt idx="980">
                  <c:v>#N/A</c:v>
                </c:pt>
                <c:pt idx="981">
                  <c:v>#N/A</c:v>
                </c:pt>
                <c:pt idx="982">
                  <c:v>#N/A</c:v>
                </c:pt>
                <c:pt idx="983">
                  <c:v>#N/A</c:v>
                </c:pt>
                <c:pt idx="984">
                  <c:v>#N/A</c:v>
                </c:pt>
                <c:pt idx="985">
                  <c:v>#N/A</c:v>
                </c:pt>
                <c:pt idx="986">
                  <c:v>#N/A</c:v>
                </c:pt>
                <c:pt idx="987">
                  <c:v>#N/A</c:v>
                </c:pt>
                <c:pt idx="988">
                  <c:v>#N/A</c:v>
                </c:pt>
                <c:pt idx="989">
                  <c:v>#N/A</c:v>
                </c:pt>
                <c:pt idx="990">
                  <c:v>#N/A</c:v>
                </c:pt>
                <c:pt idx="991">
                  <c:v>#N/A</c:v>
                </c:pt>
                <c:pt idx="992">
                  <c:v>#N/A</c:v>
                </c:pt>
                <c:pt idx="993">
                  <c:v>#N/A</c:v>
                </c:pt>
                <c:pt idx="994">
                  <c:v>#N/A</c:v>
                </c:pt>
                <c:pt idx="995">
                  <c:v>#N/A</c:v>
                </c:pt>
                <c:pt idx="996">
                  <c:v>#N/A</c:v>
                </c:pt>
                <c:pt idx="997">
                  <c:v>#N/A</c:v>
                </c:pt>
                <c:pt idx="998">
                  <c:v>#N/A</c:v>
                </c:pt>
                <c:pt idx="999">
                  <c:v>#N/A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2274944"/>
        <c:axId val="102281216"/>
      </c:scatterChart>
      <c:valAx>
        <c:axId val="102274944"/>
        <c:scaling>
          <c:orientation val="minMax"/>
        </c:scaling>
        <c:delete val="0"/>
        <c:axPos val="b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sv-SE"/>
                  <a:t>Logaritmerade halter</a:t>
                </a:r>
              </a:p>
            </c:rich>
          </c:tx>
          <c:layout>
            <c:manualLayout>
              <c:xMode val="edge"/>
              <c:yMode val="edge"/>
              <c:x val="0.38615741338343634"/>
              <c:y val="0.9411781548696787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SE"/>
          </a:p>
        </c:txPr>
        <c:crossAx val="102281216"/>
        <c:crossesAt val="-3"/>
        <c:crossBetween val="midCat"/>
      </c:valAx>
      <c:valAx>
        <c:axId val="102281216"/>
        <c:scaling>
          <c:orientation val="minMax"/>
          <c:max val="3"/>
          <c:min val="-3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sv-SE"/>
                  <a:t>Standardavvikelser</a:t>
                </a:r>
              </a:p>
            </c:rich>
          </c:tx>
          <c:layout>
            <c:manualLayout>
              <c:xMode val="edge"/>
              <c:yMode val="edge"/>
              <c:x val="2.3679417122040074E-2"/>
              <c:y val="0.3796798929545571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SE"/>
          </a:p>
        </c:txPr>
        <c:crossAx val="102274944"/>
        <c:crosses val="autoZero"/>
        <c:crossBetween val="midCat"/>
        <c:majorUnit val="1"/>
        <c:minorUnit val="1"/>
      </c:valAx>
      <c:spPr>
        <a:solidFill>
          <a:srgbClr val="FFFFCC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v-SE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85725</xdr:colOff>
      <xdr:row>33</xdr:row>
      <xdr:rowOff>161925</xdr:rowOff>
    </xdr:from>
    <xdr:to>
      <xdr:col>16</xdr:col>
      <xdr:colOff>342900</xdr:colOff>
      <xdr:row>47</xdr:row>
      <xdr:rowOff>66675</xdr:rowOff>
    </xdr:to>
    <xdr:graphicFrame macro="">
      <xdr:nvGraphicFramePr>
        <xdr:cNvPr id="1135" name="Diagram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152400</xdr:colOff>
      <xdr:row>3</xdr:row>
      <xdr:rowOff>95250</xdr:rowOff>
    </xdr:from>
    <xdr:to>
      <xdr:col>14</xdr:col>
      <xdr:colOff>1133475</xdr:colOff>
      <xdr:row>18</xdr:row>
      <xdr:rowOff>38100</xdr:rowOff>
    </xdr:to>
    <xdr:graphicFrame macro="">
      <xdr:nvGraphicFramePr>
        <xdr:cNvPr id="1136" name="Diagram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1257300</xdr:colOff>
      <xdr:row>3</xdr:row>
      <xdr:rowOff>95250</xdr:rowOff>
    </xdr:from>
    <xdr:to>
      <xdr:col>21</xdr:col>
      <xdr:colOff>152400</xdr:colOff>
      <xdr:row>18</xdr:row>
      <xdr:rowOff>38100</xdr:rowOff>
    </xdr:to>
    <xdr:graphicFrame macro="">
      <xdr:nvGraphicFramePr>
        <xdr:cNvPr id="1137" name="Diagram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5</xdr:row>
      <xdr:rowOff>123825</xdr:rowOff>
    </xdr:from>
    <xdr:to>
      <xdr:col>9</xdr:col>
      <xdr:colOff>28575</xdr:colOff>
      <xdr:row>38</xdr:row>
      <xdr:rowOff>133350</xdr:rowOff>
    </xdr:to>
    <xdr:graphicFrame macro="">
      <xdr:nvGraphicFramePr>
        <xdr:cNvPr id="21565" name="Diagra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114300</xdr:colOff>
      <xdr:row>5</xdr:row>
      <xdr:rowOff>123825</xdr:rowOff>
    </xdr:from>
    <xdr:to>
      <xdr:col>17</xdr:col>
      <xdr:colOff>466725</xdr:colOff>
      <xdr:row>38</xdr:row>
      <xdr:rowOff>123825</xdr:rowOff>
    </xdr:to>
    <xdr:graphicFrame macro="">
      <xdr:nvGraphicFramePr>
        <xdr:cNvPr id="21566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2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P137"/>
  <sheetViews>
    <sheetView zoomScale="90" zoomScaleNormal="90" workbookViewId="0">
      <selection activeCell="B14" sqref="B14"/>
    </sheetView>
  </sheetViews>
  <sheetFormatPr defaultRowHeight="12.75" x14ac:dyDescent="0.2"/>
  <cols>
    <col min="1" max="1" width="2.5703125" style="24" customWidth="1"/>
    <col min="2" max="2" width="12.42578125" style="13" customWidth="1"/>
    <col min="3" max="3" width="1.28515625" style="91" customWidth="1"/>
    <col min="4" max="4" width="28" style="92" customWidth="1"/>
    <col min="5" max="5" width="6" style="93" customWidth="1"/>
    <col min="6" max="6" width="10.28515625" style="91" customWidth="1"/>
    <col min="7" max="7" width="1.28515625" style="91" customWidth="1"/>
    <col min="8" max="8" width="2.140625" style="92" customWidth="1"/>
    <col min="9" max="9" width="20.85546875" style="24" customWidth="1"/>
    <col min="10" max="10" width="5.42578125" style="24" customWidth="1"/>
    <col min="11" max="11" width="5.28515625" style="24" customWidth="1"/>
    <col min="12" max="12" width="11.140625" style="24" customWidth="1"/>
    <col min="13" max="13" width="2.140625" style="24" customWidth="1"/>
    <col min="14" max="14" width="5.42578125" style="24" customWidth="1"/>
    <col min="15" max="15" width="22.28515625" style="37" customWidth="1"/>
    <col min="16" max="16" width="5.7109375" style="38" customWidth="1"/>
    <col min="17" max="17" width="11.140625" style="24" customWidth="1"/>
    <col min="18" max="18" width="1.140625" style="24" customWidth="1"/>
    <col min="19" max="19" width="22.7109375" style="24" customWidth="1"/>
    <col min="20" max="20" width="8.5703125" style="24" customWidth="1"/>
    <col min="21" max="21" width="12" style="24" customWidth="1"/>
    <col min="22" max="22" width="4.140625" style="76" customWidth="1"/>
    <col min="23" max="23" width="1.85546875" style="24" customWidth="1"/>
    <col min="24" max="16384" width="9.140625" style="24"/>
  </cols>
  <sheetData>
    <row r="1" spans="1:42" ht="6.75" customHeight="1" x14ac:dyDescent="0.2"/>
    <row r="2" spans="1:42" ht="13.5" customHeight="1" x14ac:dyDescent="0.2">
      <c r="A2" s="35"/>
      <c r="B2" s="11"/>
      <c r="C2" s="18"/>
      <c r="D2" s="19"/>
      <c r="E2" s="20"/>
      <c r="F2" s="18"/>
      <c r="G2" s="18"/>
      <c r="H2" s="19"/>
      <c r="I2" s="19"/>
      <c r="J2" s="19"/>
      <c r="K2" s="19"/>
      <c r="L2" s="19"/>
      <c r="M2" s="19"/>
      <c r="N2" s="19"/>
      <c r="O2" s="21"/>
      <c r="P2" s="22"/>
      <c r="Q2" s="19"/>
      <c r="R2" s="19"/>
      <c r="S2" s="19"/>
      <c r="T2" s="19"/>
      <c r="U2" s="122"/>
      <c r="V2" s="123" t="s">
        <v>102</v>
      </c>
      <c r="W2" s="23"/>
    </row>
    <row r="3" spans="1:42" s="25" customFormat="1" ht="22.5" customHeight="1" x14ac:dyDescent="0.2">
      <c r="A3" s="32"/>
      <c r="B3" s="12" t="s">
        <v>0</v>
      </c>
      <c r="D3" s="128" t="s">
        <v>67</v>
      </c>
      <c r="E3" s="129"/>
      <c r="F3" s="27" t="s">
        <v>49</v>
      </c>
      <c r="G3" s="28"/>
      <c r="H3" s="29"/>
      <c r="I3" s="26" t="s">
        <v>100</v>
      </c>
      <c r="J3" s="26"/>
      <c r="K3" s="95"/>
      <c r="L3" s="94"/>
      <c r="M3" s="94"/>
      <c r="N3" s="96"/>
      <c r="O3" s="96"/>
      <c r="P3" s="120"/>
      <c r="Q3" s="120" t="s">
        <v>101</v>
      </c>
      <c r="R3" s="30"/>
      <c r="S3" s="30"/>
      <c r="T3" s="30"/>
      <c r="U3" s="30"/>
      <c r="V3" s="31"/>
      <c r="W3" s="32"/>
    </row>
    <row r="4" spans="1:42" ht="15" customHeight="1" x14ac:dyDescent="0.2">
      <c r="A4" s="35"/>
      <c r="B4" s="113">
        <v>2.2787878787878788</v>
      </c>
      <c r="C4" s="33"/>
      <c r="D4" s="34"/>
      <c r="E4" s="24"/>
      <c r="F4" s="35"/>
      <c r="G4" s="36"/>
      <c r="H4" s="34"/>
      <c r="R4" s="33"/>
      <c r="V4" s="39"/>
      <c r="W4" s="35"/>
    </row>
    <row r="5" spans="1:42" ht="14.1" customHeight="1" x14ac:dyDescent="0.25">
      <c r="A5" s="35"/>
      <c r="B5" s="113">
        <v>1.0666666666666667</v>
      </c>
      <c r="C5" s="33"/>
      <c r="D5" s="40" t="s">
        <v>1</v>
      </c>
      <c r="E5" s="38" t="s">
        <v>12</v>
      </c>
      <c r="F5" s="41">
        <f>AVERAGE(B:B)</f>
        <v>3.8748282828282838</v>
      </c>
      <c r="G5" s="33"/>
      <c r="H5" s="34"/>
      <c r="R5" s="42"/>
      <c r="V5" s="39"/>
      <c r="W5" s="35"/>
    </row>
    <row r="6" spans="1:42" ht="14.1" customHeight="1" x14ac:dyDescent="0.25">
      <c r="A6" s="35"/>
      <c r="B6" s="113">
        <v>18.90909090909091</v>
      </c>
      <c r="C6" s="33"/>
      <c r="D6" s="40" t="s">
        <v>9</v>
      </c>
      <c r="E6" s="38" t="s">
        <v>13</v>
      </c>
      <c r="F6" s="41">
        <f>STDEV(B:B)</f>
        <v>7.4079865319742897</v>
      </c>
      <c r="G6" s="33"/>
      <c r="H6" s="34"/>
      <c r="R6" s="42"/>
      <c r="V6" s="39"/>
      <c r="W6" s="35"/>
    </row>
    <row r="7" spans="1:42" ht="14.1" customHeight="1" x14ac:dyDescent="0.2">
      <c r="A7" s="35"/>
      <c r="B7" s="113">
        <v>0.72727272727272718</v>
      </c>
      <c r="C7" s="33"/>
      <c r="D7" s="40" t="s">
        <v>8</v>
      </c>
      <c r="E7" s="38" t="s">
        <v>14</v>
      </c>
      <c r="F7" s="41">
        <f>F6/F5</f>
        <v>1.9118231806048218</v>
      </c>
      <c r="G7" s="33"/>
      <c r="H7" s="34"/>
      <c r="R7" s="43"/>
      <c r="V7" s="39"/>
      <c r="W7" s="35"/>
    </row>
    <row r="8" spans="1:42" ht="14.1" customHeight="1" x14ac:dyDescent="0.2">
      <c r="A8" s="35"/>
      <c r="B8" s="113">
        <v>0.25212121212121208</v>
      </c>
      <c r="C8" s="33"/>
      <c r="D8" s="34"/>
      <c r="E8" s="38"/>
      <c r="F8" s="41"/>
      <c r="G8" s="33"/>
      <c r="H8" s="34"/>
      <c r="R8" s="33"/>
      <c r="V8" s="39"/>
      <c r="W8" s="35"/>
    </row>
    <row r="9" spans="1:42" ht="14.1" customHeight="1" x14ac:dyDescent="0.2">
      <c r="A9" s="35"/>
      <c r="B9" s="113">
        <v>1.5030303030303029E-2</v>
      </c>
      <c r="C9" s="33"/>
      <c r="D9" s="40" t="s">
        <v>11</v>
      </c>
      <c r="E9" s="38" t="s">
        <v>7</v>
      </c>
      <c r="F9" s="44">
        <f>COUNT(B:B)</f>
        <v>6</v>
      </c>
      <c r="G9" s="45"/>
      <c r="H9" s="34"/>
      <c r="V9" s="39"/>
      <c r="W9" s="35"/>
      <c r="AN9" s="101" t="s">
        <v>76</v>
      </c>
      <c r="AO9" s="102"/>
      <c r="AP9" s="103"/>
    </row>
    <row r="10" spans="1:42" ht="14.1" customHeight="1" x14ac:dyDescent="0.2">
      <c r="A10" s="35"/>
      <c r="B10" s="113"/>
      <c r="C10" s="33"/>
      <c r="D10" s="34"/>
      <c r="E10" s="38"/>
      <c r="F10" s="41"/>
      <c r="G10" s="33"/>
      <c r="H10" s="34"/>
      <c r="V10" s="39"/>
      <c r="W10" s="35"/>
      <c r="AN10" s="104"/>
      <c r="AO10" s="105"/>
      <c r="AP10" s="103"/>
    </row>
    <row r="11" spans="1:42" ht="14.1" customHeight="1" x14ac:dyDescent="0.2">
      <c r="A11" s="35"/>
      <c r="B11" s="113"/>
      <c r="C11" s="33"/>
      <c r="D11" s="47" t="s">
        <v>26</v>
      </c>
      <c r="E11" s="38" t="s">
        <v>6</v>
      </c>
      <c r="F11" s="41">
        <f>MIN(B:B)</f>
        <v>1.5030303030303029E-2</v>
      </c>
      <c r="G11" s="33"/>
      <c r="H11" s="34"/>
      <c r="V11" s="39"/>
      <c r="W11" s="35"/>
      <c r="AN11" s="101" t="s">
        <v>77</v>
      </c>
      <c r="AO11" s="105"/>
      <c r="AP11" s="103">
        <f>NORMINV(1-F25/2,0,1)</f>
        <v>1.6448536269514715</v>
      </c>
    </row>
    <row r="12" spans="1:42" ht="14.1" customHeight="1" x14ac:dyDescent="0.25">
      <c r="A12" s="35"/>
      <c r="C12" s="33"/>
      <c r="D12" s="40" t="s">
        <v>27</v>
      </c>
      <c r="E12" s="38" t="s">
        <v>3</v>
      </c>
      <c r="F12" s="41">
        <f>PERCENTILE(B:B,0.25)</f>
        <v>0.37090909090909085</v>
      </c>
      <c r="G12" s="33"/>
      <c r="H12" s="34"/>
      <c r="V12" s="39"/>
      <c r="W12" s="35"/>
      <c r="Z12" s="48"/>
      <c r="AN12" s="101" t="s">
        <v>78</v>
      </c>
      <c r="AO12" s="106">
        <f>100*(1-F$25)</f>
        <v>90</v>
      </c>
      <c r="AP12" s="103">
        <f>CONFIDENCE(0.1,F19,F9)</f>
        <v>1.5956774778504124</v>
      </c>
    </row>
    <row r="13" spans="1:42" ht="14.1" customHeight="1" x14ac:dyDescent="0.25">
      <c r="A13" s="35"/>
      <c r="C13" s="33"/>
      <c r="D13" s="47" t="s">
        <v>28</v>
      </c>
      <c r="E13" s="38" t="s">
        <v>2</v>
      </c>
      <c r="F13" s="41">
        <f>PERCENTILE(B:B,0.5)</f>
        <v>0.89696969696969697</v>
      </c>
      <c r="G13" s="33"/>
      <c r="H13" s="34"/>
      <c r="O13" s="49"/>
      <c r="V13" s="39"/>
      <c r="W13" s="35"/>
      <c r="Z13" s="48"/>
      <c r="AN13" s="101" t="s">
        <v>80</v>
      </c>
      <c r="AO13" s="106">
        <f>100*(1-F$25/2)</f>
        <v>95</v>
      </c>
      <c r="AP13" s="103">
        <f>F18+AP12</f>
        <v>1.2513173188594531</v>
      </c>
    </row>
    <row r="14" spans="1:42" ht="14.1" customHeight="1" x14ac:dyDescent="0.25">
      <c r="A14" s="35"/>
      <c r="C14" s="33"/>
      <c r="D14" s="40" t="s">
        <v>29</v>
      </c>
      <c r="E14" s="38" t="s">
        <v>4</v>
      </c>
      <c r="F14" s="41">
        <f>PERCENTILE(B:B,0.75)</f>
        <v>1.9757575757575758</v>
      </c>
      <c r="G14" s="33"/>
      <c r="H14" s="34"/>
      <c r="V14" s="39"/>
      <c r="W14" s="35"/>
      <c r="Z14" s="48"/>
      <c r="AC14" s="48"/>
      <c r="AN14" s="101" t="s">
        <v>81</v>
      </c>
      <c r="AO14" s="106">
        <f>100*(1-F$25/2)</f>
        <v>95</v>
      </c>
      <c r="AP14" s="103">
        <f>F18-AP12</f>
        <v>-1.9400376368413716</v>
      </c>
    </row>
    <row r="15" spans="1:42" ht="14.1" customHeight="1" x14ac:dyDescent="0.25">
      <c r="A15" s="35"/>
      <c r="C15" s="33"/>
      <c r="D15" s="47" t="s">
        <v>30</v>
      </c>
      <c r="E15" s="38" t="s">
        <v>5</v>
      </c>
      <c r="F15" s="41">
        <f>MAX(B:B)</f>
        <v>18.90909090909091</v>
      </c>
      <c r="G15" s="33"/>
      <c r="H15" s="34"/>
      <c r="V15" s="39"/>
      <c r="W15" s="35"/>
      <c r="Z15" s="48"/>
      <c r="AC15" s="48"/>
      <c r="AN15" s="104"/>
      <c r="AO15" s="106"/>
      <c r="AP15" s="103"/>
    </row>
    <row r="16" spans="1:42" ht="14.1" customHeight="1" x14ac:dyDescent="0.25">
      <c r="A16" s="35"/>
      <c r="C16" s="33"/>
      <c r="D16" s="34"/>
      <c r="E16" s="38"/>
      <c r="F16" s="50"/>
      <c r="G16" s="33"/>
      <c r="H16" s="34"/>
      <c r="V16" s="39"/>
      <c r="W16" s="35"/>
      <c r="AC16" s="48"/>
      <c r="AN16" s="107" t="s">
        <v>79</v>
      </c>
      <c r="AO16" s="105"/>
      <c r="AP16" s="103">
        <f>TINV(F25,F9-1)</f>
        <v>2.0150483733330233</v>
      </c>
    </row>
    <row r="17" spans="1:42" ht="14.1" customHeight="1" x14ac:dyDescent="0.25">
      <c r="A17" s="35"/>
      <c r="C17" s="33"/>
      <c r="D17" s="126" t="s">
        <v>50</v>
      </c>
      <c r="E17" s="127"/>
      <c r="F17" s="52" t="s">
        <v>49</v>
      </c>
      <c r="G17" s="53"/>
      <c r="H17" s="34"/>
      <c r="L17" s="51"/>
      <c r="M17" s="51"/>
      <c r="N17" s="51"/>
      <c r="V17" s="39"/>
      <c r="W17" s="35"/>
      <c r="AC17" s="48"/>
      <c r="AN17" s="107" t="s">
        <v>78</v>
      </c>
      <c r="AO17" s="106">
        <f>100*(1-F$25)</f>
        <v>90</v>
      </c>
      <c r="AP17" s="103">
        <f>AP16*(F19/(F9^0.5))</f>
        <v>1.9548045208532581</v>
      </c>
    </row>
    <row r="18" spans="1:42" ht="14.1" customHeight="1" x14ac:dyDescent="0.3">
      <c r="A18" s="35"/>
      <c r="C18" s="33"/>
      <c r="D18" s="40" t="s">
        <v>1</v>
      </c>
      <c r="E18" s="54" t="s">
        <v>52</v>
      </c>
      <c r="F18" s="41">
        <f>AVERAGE(Sortering!G:G)</f>
        <v>-0.34436015899095923</v>
      </c>
      <c r="G18" s="33"/>
      <c r="H18" s="34"/>
      <c r="L18" s="55"/>
      <c r="M18" s="55"/>
      <c r="N18" s="55"/>
      <c r="V18" s="39"/>
      <c r="W18" s="35"/>
      <c r="Z18" s="48"/>
      <c r="AN18" s="101" t="s">
        <v>80</v>
      </c>
      <c r="AO18" s="106">
        <f>100*(1-F$25/2)</f>
        <v>95</v>
      </c>
      <c r="AP18" s="103">
        <f>F18+AP17</f>
        <v>1.6104443618622988</v>
      </c>
    </row>
    <row r="19" spans="1:42" ht="14.1" customHeight="1" x14ac:dyDescent="0.3">
      <c r="A19" s="35"/>
      <c r="C19" s="33"/>
      <c r="D19" s="40" t="s">
        <v>9</v>
      </c>
      <c r="E19" s="54" t="s">
        <v>53</v>
      </c>
      <c r="F19" s="41">
        <f>STDEV(Sortering!G:G)</f>
        <v>2.376257407188751</v>
      </c>
      <c r="G19" s="33"/>
      <c r="H19" s="34"/>
      <c r="V19" s="39"/>
      <c r="W19" s="35"/>
      <c r="Z19" s="48"/>
      <c r="AN19" s="101" t="s">
        <v>81</v>
      </c>
      <c r="AO19" s="106">
        <f>100*(1-F$25/2)</f>
        <v>95</v>
      </c>
      <c r="AP19" s="103">
        <f>F18-AP17</f>
        <v>-2.2991646798442171</v>
      </c>
    </row>
    <row r="20" spans="1:42" ht="14.1" customHeight="1" x14ac:dyDescent="0.3">
      <c r="A20" s="35"/>
      <c r="C20" s="33"/>
      <c r="D20" s="40" t="s">
        <v>37</v>
      </c>
      <c r="E20" s="54" t="s">
        <v>54</v>
      </c>
      <c r="F20" s="41">
        <f>F19/F18</f>
        <v>-6.9005003777197604</v>
      </c>
      <c r="G20" s="33"/>
      <c r="H20" s="34"/>
      <c r="K20" s="36" t="s">
        <v>55</v>
      </c>
      <c r="M20" s="33"/>
      <c r="N20" s="33"/>
      <c r="T20" s="55"/>
      <c r="U20" s="56" t="s">
        <v>99</v>
      </c>
      <c r="V20" s="39"/>
      <c r="W20" s="35"/>
      <c r="Z20" s="48"/>
      <c r="AN20" s="104"/>
      <c r="AO20" s="105"/>
      <c r="AP20" s="103"/>
    </row>
    <row r="21" spans="1:42" ht="14.1" customHeight="1" x14ac:dyDescent="0.25">
      <c r="A21" s="35"/>
      <c r="C21" s="33"/>
      <c r="D21" s="57"/>
      <c r="E21" s="58"/>
      <c r="F21" s="59"/>
      <c r="G21" s="33"/>
      <c r="H21" s="34"/>
      <c r="J21" s="37" t="s">
        <v>36</v>
      </c>
      <c r="K21" s="60" t="s">
        <v>51</v>
      </c>
      <c r="L21" s="61">
        <f>F5</f>
        <v>3.8748282828282838</v>
      </c>
      <c r="N21" s="62"/>
      <c r="S21" s="37" t="s">
        <v>35</v>
      </c>
      <c r="T21" s="54" t="s">
        <v>73</v>
      </c>
      <c r="U21" s="111">
        <f>EXP(F18)</f>
        <v>0.70867364689578349</v>
      </c>
      <c r="V21" s="39"/>
      <c r="W21" s="35"/>
      <c r="Z21" s="48"/>
    </row>
    <row r="22" spans="1:42" ht="14.1" customHeight="1" x14ac:dyDescent="0.2">
      <c r="A22" s="35"/>
      <c r="C22" s="33"/>
      <c r="D22" s="24"/>
      <c r="E22" s="46"/>
      <c r="F22" s="33"/>
      <c r="G22" s="33"/>
      <c r="H22" s="34"/>
      <c r="J22" s="37" t="s">
        <v>9</v>
      </c>
      <c r="K22" s="60" t="s">
        <v>13</v>
      </c>
      <c r="L22" s="61">
        <f>F6</f>
        <v>7.4079865319742897</v>
      </c>
      <c r="S22" s="37" t="s">
        <v>36</v>
      </c>
      <c r="T22" s="60" t="s">
        <v>51</v>
      </c>
      <c r="U22" s="111">
        <f>EXP(F18+F19^2/2)</f>
        <v>11.928607104801943</v>
      </c>
      <c r="V22" s="39"/>
      <c r="W22" s="35"/>
    </row>
    <row r="23" spans="1:42" ht="14.25" customHeight="1" x14ac:dyDescent="0.2">
      <c r="A23" s="35"/>
      <c r="C23" s="33"/>
      <c r="D23" s="64" t="s">
        <v>66</v>
      </c>
      <c r="E23" s="20"/>
      <c r="F23" s="27" t="s">
        <v>49</v>
      </c>
      <c r="G23" s="33"/>
      <c r="H23" s="34"/>
      <c r="J23" s="37" t="s">
        <v>37</v>
      </c>
      <c r="K23" s="38" t="s">
        <v>14</v>
      </c>
      <c r="L23" s="61">
        <f>F7</f>
        <v>1.9118231806048218</v>
      </c>
      <c r="S23" s="37" t="s">
        <v>9</v>
      </c>
      <c r="T23" s="60" t="s">
        <v>13</v>
      </c>
      <c r="U23" s="111">
        <f>U22*(EXP(F19^2)-1)^0.5</f>
        <v>200.43123791849581</v>
      </c>
      <c r="V23" s="39"/>
      <c r="W23" s="35"/>
    </row>
    <row r="24" spans="1:42" ht="14.1" customHeight="1" x14ac:dyDescent="0.2">
      <c r="A24" s="35"/>
      <c r="C24" s="33"/>
      <c r="D24" s="40" t="s">
        <v>56</v>
      </c>
      <c r="E24" s="46" t="s">
        <v>25</v>
      </c>
      <c r="F24" s="14">
        <v>15</v>
      </c>
      <c r="G24" s="33"/>
      <c r="H24" s="34"/>
      <c r="J24" s="37" t="s">
        <v>89</v>
      </c>
      <c r="K24" s="63">
        <f>100*(1-F$25/2)</f>
        <v>95</v>
      </c>
      <c r="L24" s="61">
        <f>L21+TINV(F25,F9-1)*L22/F9^0.5</f>
        <v>9.9689347206722552</v>
      </c>
      <c r="S24" s="37" t="s">
        <v>92</v>
      </c>
      <c r="T24" s="63">
        <f>100*(1-F$25/2)</f>
        <v>95</v>
      </c>
      <c r="U24" s="111">
        <f>F5+(2/F25-1)^0.5*U23/(F9)^0.5</f>
        <v>360.5448301840425</v>
      </c>
      <c r="V24" s="39"/>
      <c r="W24" s="35"/>
    </row>
    <row r="25" spans="1:42" ht="14.1" customHeight="1" x14ac:dyDescent="0.2">
      <c r="A25" s="35"/>
      <c r="C25" s="33"/>
      <c r="D25" s="40" t="s">
        <v>57</v>
      </c>
      <c r="E25" s="60" t="s">
        <v>10</v>
      </c>
      <c r="F25" s="14">
        <v>0.1</v>
      </c>
      <c r="G25" s="33"/>
      <c r="H25" s="34"/>
      <c r="J25" s="37" t="s">
        <v>90</v>
      </c>
      <c r="K25" s="63">
        <f>100*(1-F$25/2)</f>
        <v>95</v>
      </c>
      <c r="L25" s="61">
        <f>L21-TINV(F25,F9-1)*L22/F9^0.5</f>
        <v>-2.219278155015687</v>
      </c>
      <c r="V25" s="39"/>
      <c r="W25" s="35"/>
    </row>
    <row r="26" spans="1:42" ht="14.1" customHeight="1" x14ac:dyDescent="0.2">
      <c r="A26" s="35"/>
      <c r="C26" s="33"/>
      <c r="D26" s="40"/>
      <c r="E26" s="46"/>
      <c r="F26" s="50"/>
      <c r="G26" s="33"/>
      <c r="H26" s="65"/>
      <c r="T26" s="37" t="s">
        <v>22</v>
      </c>
      <c r="U26" s="112">
        <f>1-LOGNORMDIST(F24,F18,F19)</f>
        <v>9.9475606365543867E-2</v>
      </c>
      <c r="V26" s="39"/>
      <c r="W26" s="35"/>
    </row>
    <row r="27" spans="1:42" ht="14.1" customHeight="1" x14ac:dyDescent="0.25">
      <c r="A27" s="35"/>
      <c r="C27" s="33"/>
      <c r="D27" s="40" t="s">
        <v>23</v>
      </c>
      <c r="E27" s="54" t="s">
        <v>15</v>
      </c>
      <c r="F27" s="66">
        <f>COUNTIF(B:B,CONCATENATE("&gt;",F24))</f>
        <v>1</v>
      </c>
      <c r="G27" s="33"/>
      <c r="H27" s="34"/>
      <c r="K27" s="37" t="s">
        <v>22</v>
      </c>
      <c r="L27" s="67">
        <f>1-NORMDIST(F24,L21,L22,TRUE)</f>
        <v>6.6576868123433108E-2</v>
      </c>
      <c r="V27" s="39"/>
      <c r="W27" s="35"/>
    </row>
    <row r="28" spans="1:42" ht="14.1" customHeight="1" x14ac:dyDescent="0.25">
      <c r="A28" s="35"/>
      <c r="C28" s="33"/>
      <c r="D28" s="40" t="s">
        <v>24</v>
      </c>
      <c r="E28" s="54" t="s">
        <v>16</v>
      </c>
      <c r="F28" s="66">
        <f>COUNT(B:B)-F27</f>
        <v>5</v>
      </c>
      <c r="G28" s="33"/>
      <c r="H28" s="34"/>
      <c r="S28" s="56" t="s">
        <v>94</v>
      </c>
      <c r="V28" s="39"/>
      <c r="W28" s="35"/>
    </row>
    <row r="29" spans="1:42" ht="14.1" customHeight="1" x14ac:dyDescent="0.25">
      <c r="A29" s="35"/>
      <c r="C29" s="33"/>
      <c r="D29" s="68" t="s">
        <v>64</v>
      </c>
      <c r="E29" s="69"/>
      <c r="F29" s="70">
        <f>F27/F9</f>
        <v>0.16666666666666666</v>
      </c>
      <c r="G29" s="33"/>
      <c r="H29" s="34"/>
      <c r="S29" s="114" t="s">
        <v>91</v>
      </c>
      <c r="T29" s="63">
        <f>100*(1-F$25/2)</f>
        <v>95</v>
      </c>
      <c r="U29" s="111">
        <f>F5+(2/F25-1)^0.5*F6/(F9)^0.5</f>
        <v>17.057436931475543</v>
      </c>
      <c r="V29" s="39"/>
      <c r="W29" s="35"/>
      <c r="AD29" s="48"/>
    </row>
    <row r="30" spans="1:42" ht="14.1" customHeight="1" x14ac:dyDescent="0.25">
      <c r="A30" s="35"/>
      <c r="C30" s="33"/>
      <c r="D30" s="71"/>
      <c r="E30" s="58"/>
      <c r="F30" s="59"/>
      <c r="G30" s="33"/>
      <c r="H30" s="57"/>
      <c r="I30" s="72" t="s">
        <v>65</v>
      </c>
      <c r="J30" s="73"/>
      <c r="K30" s="73"/>
      <c r="L30" s="73"/>
      <c r="M30" s="73"/>
      <c r="N30" s="73"/>
      <c r="O30" s="74"/>
      <c r="P30" s="58"/>
      <c r="Q30" s="73"/>
      <c r="R30" s="73"/>
      <c r="S30" s="73"/>
      <c r="T30" s="73"/>
      <c r="U30" s="73"/>
      <c r="V30" s="75"/>
      <c r="W30" s="35"/>
      <c r="AD30" s="48"/>
    </row>
    <row r="31" spans="1:42" ht="14.1" customHeight="1" x14ac:dyDescent="0.25">
      <c r="A31" s="35"/>
      <c r="C31" s="33"/>
      <c r="D31" s="24"/>
      <c r="E31" s="46"/>
      <c r="F31" s="33"/>
      <c r="G31" s="33"/>
      <c r="H31" s="24"/>
      <c r="M31" s="33"/>
      <c r="W31" s="35"/>
      <c r="AD31" s="48"/>
    </row>
    <row r="32" spans="1:42" ht="14.1" customHeight="1" x14ac:dyDescent="0.25">
      <c r="A32" s="35"/>
      <c r="C32" s="33"/>
      <c r="D32" s="24"/>
      <c r="E32" s="46"/>
      <c r="F32" s="33"/>
      <c r="G32" s="33"/>
      <c r="H32" s="24"/>
      <c r="M32" s="33"/>
      <c r="O32" s="24"/>
      <c r="P32" s="24"/>
      <c r="W32" s="35"/>
      <c r="AD32" s="48"/>
    </row>
    <row r="33" spans="1:23" ht="14.1" customHeight="1" x14ac:dyDescent="0.2">
      <c r="A33" s="35"/>
      <c r="C33" s="33"/>
      <c r="D33" s="77"/>
      <c r="E33" s="20"/>
      <c r="F33" s="18"/>
      <c r="G33" s="18"/>
      <c r="H33" s="19"/>
      <c r="I33" s="19"/>
      <c r="J33" s="19"/>
      <c r="K33" s="19"/>
      <c r="L33" s="19"/>
      <c r="M33" s="18"/>
      <c r="N33" s="19"/>
      <c r="O33" s="19"/>
      <c r="P33" s="19"/>
      <c r="Q33" s="19"/>
      <c r="R33" s="19"/>
      <c r="S33" s="19"/>
      <c r="T33" s="19"/>
      <c r="U33" s="19"/>
      <c r="V33" s="78"/>
      <c r="W33" s="35"/>
    </row>
    <row r="34" spans="1:23" ht="14.1" customHeight="1" x14ac:dyDescent="0.2">
      <c r="A34" s="35"/>
      <c r="B34" s="8"/>
      <c r="C34" s="33"/>
      <c r="D34" s="124" t="s">
        <v>58</v>
      </c>
      <c r="E34" s="125"/>
      <c r="F34" s="125"/>
      <c r="G34" s="33"/>
      <c r="H34" s="24"/>
      <c r="M34" s="62"/>
      <c r="S34" s="56" t="s">
        <v>46</v>
      </c>
      <c r="V34" s="39"/>
      <c r="W34" s="35"/>
    </row>
    <row r="35" spans="1:23" ht="14.1" customHeight="1" x14ac:dyDescent="0.2">
      <c r="A35" s="35"/>
      <c r="B35" s="8"/>
      <c r="C35" s="33"/>
      <c r="D35" s="34"/>
      <c r="E35" s="46"/>
      <c r="F35" s="33"/>
      <c r="G35" s="33"/>
      <c r="H35" s="24"/>
      <c r="M35" s="33"/>
      <c r="S35" s="37" t="s">
        <v>69</v>
      </c>
      <c r="T35" s="54" t="s">
        <v>71</v>
      </c>
      <c r="U35" s="15">
        <v>800</v>
      </c>
      <c r="V35" s="39" t="s">
        <v>70</v>
      </c>
      <c r="W35" s="35"/>
    </row>
    <row r="36" spans="1:23" ht="14.1" customHeight="1" x14ac:dyDescent="0.25">
      <c r="A36" s="35"/>
      <c r="B36" s="8"/>
      <c r="C36" s="33"/>
      <c r="D36" s="79" t="s">
        <v>34</v>
      </c>
      <c r="E36" s="38"/>
      <c r="F36" s="80"/>
      <c r="G36" s="33"/>
      <c r="H36" s="81"/>
      <c r="M36" s="42"/>
      <c r="S36" s="37" t="s">
        <v>48</v>
      </c>
      <c r="T36" s="38" t="s">
        <v>74</v>
      </c>
      <c r="U36" s="82">
        <f>U35*1.8*U37</f>
        <v>720</v>
      </c>
      <c r="V36" s="39" t="s">
        <v>44</v>
      </c>
      <c r="W36" s="35"/>
    </row>
    <row r="37" spans="1:23" ht="14.1" customHeight="1" x14ac:dyDescent="0.25">
      <c r="A37" s="35"/>
      <c r="B37" s="8"/>
      <c r="C37" s="33"/>
      <c r="D37" s="40" t="s">
        <v>60</v>
      </c>
      <c r="E37" s="83"/>
      <c r="F37" s="16">
        <v>0.8</v>
      </c>
      <c r="G37" s="33"/>
      <c r="H37" s="24"/>
      <c r="M37" s="42"/>
      <c r="S37" s="37" t="s">
        <v>68</v>
      </c>
      <c r="T37" s="54" t="s">
        <v>72</v>
      </c>
      <c r="U37" s="17">
        <v>0.5</v>
      </c>
      <c r="V37" s="39" t="s">
        <v>12</v>
      </c>
      <c r="W37" s="35"/>
    </row>
    <row r="38" spans="1:23" ht="14.1" customHeight="1" x14ac:dyDescent="0.2">
      <c r="A38" s="35"/>
      <c r="B38" s="8"/>
      <c r="C38" s="33"/>
      <c r="D38" s="84" t="s">
        <v>59</v>
      </c>
      <c r="E38" s="83"/>
      <c r="F38" s="83"/>
      <c r="G38" s="33"/>
      <c r="H38" s="24"/>
      <c r="M38" s="43"/>
      <c r="N38" s="85"/>
      <c r="T38" s="46"/>
      <c r="V38" s="39"/>
      <c r="W38" s="35"/>
    </row>
    <row r="39" spans="1:23" ht="14.1" customHeight="1" x14ac:dyDescent="0.2">
      <c r="A39" s="35"/>
      <c r="B39" s="8"/>
      <c r="C39" s="33"/>
      <c r="D39" s="84" t="s">
        <v>61</v>
      </c>
      <c r="E39" s="83"/>
      <c r="F39" s="16">
        <v>0</v>
      </c>
      <c r="G39" s="33"/>
      <c r="H39" s="24"/>
      <c r="M39" s="80"/>
      <c r="S39" s="37" t="s">
        <v>88</v>
      </c>
      <c r="T39" s="54" t="s">
        <v>20</v>
      </c>
      <c r="U39" s="86">
        <f>U35*F47*U37</f>
        <v>21.350200188094888</v>
      </c>
      <c r="V39" s="39" t="s">
        <v>45</v>
      </c>
      <c r="W39" s="35"/>
    </row>
    <row r="40" spans="1:23" ht="14.1" customHeight="1" x14ac:dyDescent="0.2">
      <c r="A40" s="35"/>
      <c r="B40" s="8"/>
      <c r="C40" s="33"/>
      <c r="D40" s="40" t="s">
        <v>62</v>
      </c>
      <c r="E40" s="46"/>
      <c r="F40" s="97"/>
      <c r="G40" s="33"/>
      <c r="H40" s="24"/>
      <c r="M40" s="83"/>
      <c r="S40" s="37"/>
      <c r="T40" s="54" t="s">
        <v>21</v>
      </c>
      <c r="U40" s="86">
        <f>U35*F48*U37</f>
        <v>208.28118943652279</v>
      </c>
      <c r="V40" s="39" t="s">
        <v>45</v>
      </c>
      <c r="W40" s="35"/>
    </row>
    <row r="41" spans="1:23" ht="14.1" customHeight="1" x14ac:dyDescent="0.2">
      <c r="A41" s="35"/>
      <c r="B41" s="8"/>
      <c r="C41" s="33"/>
      <c r="D41" s="47"/>
      <c r="E41" s="46"/>
      <c r="F41" s="97"/>
      <c r="G41" s="33"/>
      <c r="H41" s="24"/>
      <c r="M41" s="83"/>
      <c r="S41" s="37"/>
      <c r="T41" s="54"/>
      <c r="U41" s="86"/>
      <c r="V41" s="39"/>
      <c r="W41" s="35"/>
    </row>
    <row r="42" spans="1:23" ht="14.1" customHeight="1" x14ac:dyDescent="0.2">
      <c r="A42" s="35"/>
      <c r="B42" s="8"/>
      <c r="C42" s="33"/>
      <c r="D42" s="47" t="s">
        <v>31</v>
      </c>
      <c r="E42" s="60" t="s">
        <v>10</v>
      </c>
      <c r="F42" s="100">
        <f>F27+F37*F39+1</f>
        <v>2</v>
      </c>
      <c r="G42" s="33"/>
      <c r="H42" s="24"/>
      <c r="M42" s="83"/>
      <c r="S42" s="37" t="s">
        <v>87</v>
      </c>
      <c r="T42" s="54" t="s">
        <v>20</v>
      </c>
      <c r="U42" s="86">
        <f>U36*F47</f>
        <v>38.430360338570793</v>
      </c>
      <c r="V42" s="39" t="s">
        <v>44</v>
      </c>
      <c r="W42" s="35"/>
    </row>
    <row r="43" spans="1:23" ht="14.1" customHeight="1" x14ac:dyDescent="0.2">
      <c r="A43" s="35"/>
      <c r="B43" s="8"/>
      <c r="C43" s="33"/>
      <c r="D43" s="47" t="s">
        <v>32</v>
      </c>
      <c r="E43" s="60" t="s">
        <v>17</v>
      </c>
      <c r="F43" s="100">
        <f>F28+(F39*(1-F37))+1</f>
        <v>6</v>
      </c>
      <c r="G43" s="33"/>
      <c r="H43" s="24"/>
      <c r="M43" s="33"/>
      <c r="S43" s="37"/>
      <c r="T43" s="54" t="s">
        <v>21</v>
      </c>
      <c r="U43" s="86">
        <f>U36*F48</f>
        <v>374.90614098574105</v>
      </c>
      <c r="V43" s="39" t="s">
        <v>44</v>
      </c>
      <c r="W43" s="35"/>
    </row>
    <row r="44" spans="1:23" ht="14.1" customHeight="1" x14ac:dyDescent="0.2">
      <c r="A44" s="35"/>
      <c r="B44" s="8"/>
      <c r="C44" s="33"/>
      <c r="D44" s="47" t="s">
        <v>18</v>
      </c>
      <c r="E44" s="38"/>
      <c r="F44" s="98">
        <f>F42/(F42+F43)</f>
        <v>0.25</v>
      </c>
      <c r="G44" s="33"/>
      <c r="H44" s="24"/>
      <c r="S44" s="37"/>
      <c r="T44" s="54"/>
      <c r="U44" s="82"/>
      <c r="V44" s="39"/>
      <c r="W44" s="35"/>
    </row>
    <row r="45" spans="1:23" ht="14.1" customHeight="1" x14ac:dyDescent="0.2">
      <c r="A45" s="35"/>
      <c r="B45" s="8"/>
      <c r="C45" s="33"/>
      <c r="D45" s="47" t="s">
        <v>9</v>
      </c>
      <c r="E45" s="38"/>
      <c r="F45" s="99">
        <f>((F42*F43)/(((F42+F43)^2)*(F42+F43+1)))^0.5</f>
        <v>0.14433756729740643</v>
      </c>
      <c r="G45" s="33"/>
      <c r="H45" s="24"/>
      <c r="S45" s="37" t="s">
        <v>42</v>
      </c>
      <c r="T45" s="54" t="s">
        <v>47</v>
      </c>
      <c r="U45" s="86">
        <f>U22*U36/1000</f>
        <v>8.5885971154573983</v>
      </c>
      <c r="V45" s="39" t="s">
        <v>43</v>
      </c>
      <c r="W45" s="35"/>
    </row>
    <row r="46" spans="1:23" ht="14.1" customHeight="1" x14ac:dyDescent="0.2">
      <c r="A46" s="35"/>
      <c r="B46" s="8"/>
      <c r="C46" s="33"/>
      <c r="D46" s="47" t="s">
        <v>19</v>
      </c>
      <c r="E46" s="38"/>
      <c r="F46" s="98">
        <f>(F42-1)/(F42+F43-2)</f>
        <v>0.16666666666666666</v>
      </c>
      <c r="G46" s="33"/>
      <c r="H46" s="24"/>
      <c r="I46" s="33"/>
      <c r="J46" s="33"/>
      <c r="K46" s="33"/>
      <c r="L46" s="33"/>
      <c r="S46" s="37" t="s">
        <v>42</v>
      </c>
      <c r="T46" s="54" t="s">
        <v>89</v>
      </c>
      <c r="U46" s="86">
        <f>U29*U36/1000</f>
        <v>12.28135459066239</v>
      </c>
      <c r="V46" s="39" t="s">
        <v>43</v>
      </c>
      <c r="W46" s="35"/>
    </row>
    <row r="47" spans="1:23" ht="14.1" customHeight="1" x14ac:dyDescent="0.2">
      <c r="A47" s="35"/>
      <c r="B47" s="8"/>
      <c r="C47" s="33"/>
      <c r="D47" s="40" t="s">
        <v>63</v>
      </c>
      <c r="E47" s="54" t="s">
        <v>20</v>
      </c>
      <c r="F47" s="98">
        <f>BETAINV(0.05,F42,F43)</f>
        <v>5.3375500470237217E-2</v>
      </c>
      <c r="G47" s="33"/>
      <c r="H47" s="24"/>
      <c r="S47" s="37"/>
      <c r="T47" s="38"/>
      <c r="V47" s="35"/>
      <c r="W47" s="35"/>
    </row>
    <row r="48" spans="1:23" ht="14.1" customHeight="1" x14ac:dyDescent="0.2">
      <c r="A48" s="35"/>
      <c r="B48" s="8"/>
      <c r="C48" s="33"/>
      <c r="D48" s="40" t="s">
        <v>63</v>
      </c>
      <c r="E48" s="54" t="s">
        <v>21</v>
      </c>
      <c r="F48" s="98">
        <f>BETAINV(0.95,F42,F43)</f>
        <v>0.52070297359130702</v>
      </c>
      <c r="G48" s="33"/>
      <c r="H48" s="24"/>
      <c r="V48" s="39"/>
      <c r="W48" s="35"/>
    </row>
    <row r="49" spans="1:23" ht="14.1" customHeight="1" x14ac:dyDescent="0.2">
      <c r="A49" s="35"/>
      <c r="B49" s="8"/>
      <c r="C49" s="33"/>
      <c r="D49" s="57"/>
      <c r="E49" s="87"/>
      <c r="F49" s="88"/>
      <c r="G49" s="88"/>
      <c r="H49" s="73"/>
      <c r="I49" s="73"/>
      <c r="J49" s="73"/>
      <c r="K49" s="73"/>
      <c r="L49" s="73"/>
      <c r="M49" s="73"/>
      <c r="N49" s="73"/>
      <c r="O49" s="74"/>
      <c r="P49" s="58"/>
      <c r="Q49" s="73"/>
      <c r="R49" s="73"/>
      <c r="S49" s="73"/>
      <c r="T49" s="73"/>
      <c r="U49" s="73"/>
      <c r="V49" s="75"/>
      <c r="W49" s="35"/>
    </row>
    <row r="50" spans="1:23" ht="14.1" customHeight="1" x14ac:dyDescent="0.2">
      <c r="A50" s="35"/>
      <c r="B50" s="9"/>
      <c r="C50" s="88"/>
      <c r="D50" s="73"/>
      <c r="E50" s="87"/>
      <c r="F50" s="88"/>
      <c r="G50" s="88"/>
      <c r="H50" s="73"/>
      <c r="I50" s="73"/>
      <c r="J50" s="73"/>
      <c r="K50" s="73"/>
      <c r="L50" s="73"/>
      <c r="M50" s="73"/>
      <c r="N50" s="73"/>
      <c r="O50" s="74"/>
      <c r="P50" s="58"/>
      <c r="Q50" s="73"/>
      <c r="R50" s="73"/>
      <c r="S50" s="73"/>
      <c r="T50" s="73"/>
      <c r="U50" s="73"/>
      <c r="V50" s="89"/>
      <c r="W50" s="90"/>
    </row>
    <row r="51" spans="1:23" ht="14.1" customHeight="1" x14ac:dyDescent="0.2">
      <c r="B51" s="10"/>
      <c r="C51" s="33"/>
      <c r="G51" s="33"/>
      <c r="H51" s="24"/>
    </row>
    <row r="52" spans="1:23" ht="14.1" customHeight="1" x14ac:dyDescent="0.2">
      <c r="B52" s="10"/>
      <c r="C52" s="33"/>
      <c r="G52" s="33"/>
      <c r="H52" s="24"/>
    </row>
    <row r="53" spans="1:23" ht="14.1" customHeight="1" x14ac:dyDescent="0.2">
      <c r="B53" s="10"/>
      <c r="C53" s="33"/>
      <c r="G53" s="33"/>
      <c r="H53" s="24"/>
    </row>
    <row r="54" spans="1:23" ht="14.1" customHeight="1" x14ac:dyDescent="0.2">
      <c r="B54" s="10"/>
      <c r="C54" s="33"/>
      <c r="G54" s="33"/>
      <c r="H54" s="24"/>
    </row>
    <row r="55" spans="1:23" ht="14.1" customHeight="1" x14ac:dyDescent="0.2">
      <c r="B55" s="10"/>
      <c r="C55" s="33"/>
      <c r="G55" s="33"/>
      <c r="H55" s="24"/>
    </row>
    <row r="56" spans="1:23" ht="14.1" customHeight="1" x14ac:dyDescent="0.2">
      <c r="B56" s="10"/>
      <c r="C56" s="33"/>
      <c r="G56" s="33"/>
      <c r="H56" s="24"/>
    </row>
    <row r="57" spans="1:23" ht="14.1" customHeight="1" x14ac:dyDescent="0.2">
      <c r="B57" s="10"/>
      <c r="C57" s="33"/>
      <c r="G57" s="33"/>
      <c r="H57" s="24"/>
    </row>
    <row r="58" spans="1:23" ht="14.1" customHeight="1" x14ac:dyDescent="0.2">
      <c r="B58" s="10"/>
      <c r="C58" s="33"/>
      <c r="G58" s="33"/>
      <c r="H58" s="24"/>
    </row>
    <row r="59" spans="1:23" ht="14.1" customHeight="1" x14ac:dyDescent="0.2">
      <c r="B59" s="10"/>
      <c r="C59" s="33"/>
      <c r="G59" s="33"/>
      <c r="H59" s="24"/>
    </row>
    <row r="60" spans="1:23" ht="14.1" customHeight="1" x14ac:dyDescent="0.2">
      <c r="B60" s="10"/>
      <c r="C60" s="33"/>
      <c r="G60" s="33"/>
      <c r="H60" s="24"/>
    </row>
    <row r="61" spans="1:23" ht="14.1" customHeight="1" x14ac:dyDescent="0.2">
      <c r="B61" s="10"/>
      <c r="C61" s="33"/>
      <c r="G61" s="33"/>
      <c r="H61" s="24"/>
    </row>
    <row r="62" spans="1:23" ht="14.1" customHeight="1" x14ac:dyDescent="0.2">
      <c r="B62" s="10"/>
      <c r="C62" s="33"/>
      <c r="G62" s="33"/>
      <c r="H62" s="24"/>
    </row>
    <row r="63" spans="1:23" ht="14.1" customHeight="1" x14ac:dyDescent="0.2">
      <c r="B63" s="10"/>
    </row>
    <row r="64" spans="1:23" ht="14.1" customHeight="1" x14ac:dyDescent="0.2">
      <c r="B64" s="10"/>
    </row>
    <row r="65" spans="2:2" ht="14.1" customHeight="1" x14ac:dyDescent="0.2">
      <c r="B65" s="10"/>
    </row>
    <row r="66" spans="2:2" ht="14.1" customHeight="1" x14ac:dyDescent="0.2">
      <c r="B66" s="10"/>
    </row>
    <row r="67" spans="2:2" ht="14.1" customHeight="1" x14ac:dyDescent="0.2">
      <c r="B67" s="10"/>
    </row>
    <row r="68" spans="2:2" ht="14.1" customHeight="1" x14ac:dyDescent="0.2">
      <c r="B68" s="10"/>
    </row>
    <row r="69" spans="2:2" ht="14.1" customHeight="1" x14ac:dyDescent="0.2">
      <c r="B69" s="10"/>
    </row>
    <row r="70" spans="2:2" ht="14.1" customHeight="1" x14ac:dyDescent="0.2">
      <c r="B70" s="10"/>
    </row>
    <row r="71" spans="2:2" ht="14.1" customHeight="1" x14ac:dyDescent="0.2">
      <c r="B71" s="10"/>
    </row>
    <row r="72" spans="2:2" ht="14.1" customHeight="1" x14ac:dyDescent="0.2">
      <c r="B72" s="10"/>
    </row>
    <row r="73" spans="2:2" ht="14.1" customHeight="1" x14ac:dyDescent="0.2">
      <c r="B73" s="10"/>
    </row>
    <row r="74" spans="2:2" ht="14.1" customHeight="1" x14ac:dyDescent="0.2">
      <c r="B74" s="10"/>
    </row>
    <row r="75" spans="2:2" ht="14.1" customHeight="1" x14ac:dyDescent="0.2">
      <c r="B75" s="10"/>
    </row>
    <row r="76" spans="2:2" ht="14.1" customHeight="1" x14ac:dyDescent="0.2">
      <c r="B76" s="10"/>
    </row>
    <row r="77" spans="2:2" ht="14.1" customHeight="1" x14ac:dyDescent="0.2">
      <c r="B77" s="10"/>
    </row>
    <row r="78" spans="2:2" ht="14.1" customHeight="1" x14ac:dyDescent="0.2">
      <c r="B78" s="10"/>
    </row>
    <row r="79" spans="2:2" ht="14.1" customHeight="1" x14ac:dyDescent="0.2">
      <c r="B79" s="10"/>
    </row>
    <row r="80" spans="2:2" ht="14.1" customHeight="1" x14ac:dyDescent="0.2">
      <c r="B80" s="10"/>
    </row>
    <row r="81" spans="2:2" ht="14.1" customHeight="1" x14ac:dyDescent="0.2">
      <c r="B81" s="10"/>
    </row>
    <row r="82" spans="2:2" ht="14.1" customHeight="1" x14ac:dyDescent="0.2">
      <c r="B82" s="10"/>
    </row>
    <row r="83" spans="2:2" ht="14.1" customHeight="1" x14ac:dyDescent="0.2">
      <c r="B83" s="10"/>
    </row>
    <row r="84" spans="2:2" ht="14.1" customHeight="1" x14ac:dyDescent="0.2">
      <c r="B84" s="10"/>
    </row>
    <row r="85" spans="2:2" ht="14.1" customHeight="1" x14ac:dyDescent="0.2">
      <c r="B85" s="10"/>
    </row>
    <row r="86" spans="2:2" ht="14.1" customHeight="1" x14ac:dyDescent="0.2">
      <c r="B86" s="10"/>
    </row>
    <row r="87" spans="2:2" ht="14.1" customHeight="1" x14ac:dyDescent="0.2">
      <c r="B87" s="10"/>
    </row>
    <row r="88" spans="2:2" ht="14.1" customHeight="1" x14ac:dyDescent="0.2">
      <c r="B88" s="10"/>
    </row>
    <row r="89" spans="2:2" ht="14.1" customHeight="1" x14ac:dyDescent="0.2">
      <c r="B89" s="10"/>
    </row>
    <row r="90" spans="2:2" ht="14.1" customHeight="1" x14ac:dyDescent="0.2">
      <c r="B90" s="10"/>
    </row>
    <row r="91" spans="2:2" ht="14.1" customHeight="1" x14ac:dyDescent="0.2">
      <c r="B91" s="10"/>
    </row>
    <row r="92" spans="2:2" ht="14.1" customHeight="1" x14ac:dyDescent="0.2">
      <c r="B92" s="10"/>
    </row>
    <row r="93" spans="2:2" ht="14.1" customHeight="1" x14ac:dyDescent="0.2">
      <c r="B93" s="10"/>
    </row>
    <row r="94" spans="2:2" ht="14.1" customHeight="1" x14ac:dyDescent="0.2">
      <c r="B94" s="10"/>
    </row>
    <row r="95" spans="2:2" ht="14.1" customHeight="1" x14ac:dyDescent="0.2">
      <c r="B95" s="10"/>
    </row>
    <row r="96" spans="2:2" ht="14.1" customHeight="1" x14ac:dyDescent="0.2">
      <c r="B96" s="10"/>
    </row>
    <row r="97" spans="2:2" ht="14.1" customHeight="1" x14ac:dyDescent="0.2">
      <c r="B97" s="10"/>
    </row>
    <row r="98" spans="2:2" ht="14.1" customHeight="1" x14ac:dyDescent="0.2">
      <c r="B98" s="10"/>
    </row>
    <row r="99" spans="2:2" ht="14.1" customHeight="1" x14ac:dyDescent="0.2">
      <c r="B99" s="10"/>
    </row>
    <row r="100" spans="2:2" ht="14.1" customHeight="1" x14ac:dyDescent="0.2">
      <c r="B100" s="10"/>
    </row>
    <row r="101" spans="2:2" ht="14.1" customHeight="1" x14ac:dyDescent="0.2">
      <c r="B101" s="10"/>
    </row>
    <row r="102" spans="2:2" ht="14.1" customHeight="1" x14ac:dyDescent="0.2">
      <c r="B102" s="10"/>
    </row>
    <row r="103" spans="2:2" ht="14.1" customHeight="1" x14ac:dyDescent="0.2">
      <c r="B103" s="10"/>
    </row>
    <row r="104" spans="2:2" ht="14.1" customHeight="1" x14ac:dyDescent="0.2">
      <c r="B104" s="10"/>
    </row>
    <row r="105" spans="2:2" ht="14.1" customHeight="1" x14ac:dyDescent="0.2">
      <c r="B105" s="10"/>
    </row>
    <row r="106" spans="2:2" ht="14.1" customHeight="1" x14ac:dyDescent="0.2">
      <c r="B106" s="10"/>
    </row>
    <row r="107" spans="2:2" ht="14.1" customHeight="1" x14ac:dyDescent="0.2">
      <c r="B107" s="10"/>
    </row>
    <row r="108" spans="2:2" ht="14.1" customHeight="1" x14ac:dyDescent="0.2">
      <c r="B108" s="10"/>
    </row>
    <row r="109" spans="2:2" ht="14.1" customHeight="1" x14ac:dyDescent="0.2">
      <c r="B109" s="10"/>
    </row>
    <row r="110" spans="2:2" ht="14.1" customHeight="1" x14ac:dyDescent="0.2">
      <c r="B110" s="10"/>
    </row>
    <row r="111" spans="2:2" ht="14.1" customHeight="1" x14ac:dyDescent="0.2">
      <c r="B111" s="10"/>
    </row>
    <row r="112" spans="2:2" x14ac:dyDescent="0.2">
      <c r="B112" s="10"/>
    </row>
    <row r="113" spans="2:2" x14ac:dyDescent="0.2">
      <c r="B113" s="10"/>
    </row>
    <row r="114" spans="2:2" x14ac:dyDescent="0.2">
      <c r="B114" s="10"/>
    </row>
    <row r="115" spans="2:2" x14ac:dyDescent="0.2">
      <c r="B115" s="10"/>
    </row>
    <row r="116" spans="2:2" x14ac:dyDescent="0.2">
      <c r="B116" s="10"/>
    </row>
    <row r="117" spans="2:2" x14ac:dyDescent="0.2">
      <c r="B117" s="10"/>
    </row>
    <row r="118" spans="2:2" x14ac:dyDescent="0.2">
      <c r="B118" s="10"/>
    </row>
    <row r="119" spans="2:2" x14ac:dyDescent="0.2">
      <c r="B119" s="10"/>
    </row>
    <row r="120" spans="2:2" x14ac:dyDescent="0.2">
      <c r="B120" s="10"/>
    </row>
    <row r="121" spans="2:2" x14ac:dyDescent="0.2">
      <c r="B121" s="10"/>
    </row>
    <row r="122" spans="2:2" x14ac:dyDescent="0.2">
      <c r="B122" s="10"/>
    </row>
    <row r="123" spans="2:2" x14ac:dyDescent="0.2">
      <c r="B123" s="10"/>
    </row>
    <row r="124" spans="2:2" x14ac:dyDescent="0.2">
      <c r="B124" s="10"/>
    </row>
    <row r="125" spans="2:2" x14ac:dyDescent="0.2">
      <c r="B125" s="10"/>
    </row>
    <row r="126" spans="2:2" x14ac:dyDescent="0.2">
      <c r="B126" s="10"/>
    </row>
    <row r="127" spans="2:2" x14ac:dyDescent="0.2">
      <c r="B127" s="10"/>
    </row>
    <row r="128" spans="2:2" x14ac:dyDescent="0.2">
      <c r="B128" s="10"/>
    </row>
    <row r="129" spans="2:2" x14ac:dyDescent="0.2">
      <c r="B129" s="10"/>
    </row>
    <row r="130" spans="2:2" x14ac:dyDescent="0.2">
      <c r="B130" s="10"/>
    </row>
    <row r="131" spans="2:2" x14ac:dyDescent="0.2">
      <c r="B131" s="10"/>
    </row>
    <row r="132" spans="2:2" x14ac:dyDescent="0.2">
      <c r="B132" s="10"/>
    </row>
    <row r="133" spans="2:2" x14ac:dyDescent="0.2">
      <c r="B133" s="10"/>
    </row>
    <row r="134" spans="2:2" x14ac:dyDescent="0.2">
      <c r="B134" s="10"/>
    </row>
    <row r="135" spans="2:2" x14ac:dyDescent="0.2">
      <c r="B135" s="10"/>
    </row>
    <row r="136" spans="2:2" x14ac:dyDescent="0.2">
      <c r="B136" s="10"/>
    </row>
    <row r="137" spans="2:2" x14ac:dyDescent="0.2">
      <c r="B137" s="10"/>
    </row>
  </sheetData>
  <sheetProtection password="D11D" sheet="1" objects="1" scenarios="1"/>
  <protectedRanges>
    <protectedRange sqref="B1:B65536" name="Område1"/>
  </protectedRanges>
  <mergeCells count="3">
    <mergeCell ref="D34:F34"/>
    <mergeCell ref="D17:E17"/>
    <mergeCell ref="D3:E3"/>
  </mergeCells>
  <phoneticPr fontId="2" type="noConversion"/>
  <pageMargins left="0.44" right="0.41" top="0.57999999999999996" bottom="0.5" header="0.5" footer="0.5"/>
  <pageSetup paperSize="9" scale="70" orientation="landscape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5"/>
  <sheetViews>
    <sheetView tabSelected="1" workbookViewId="0">
      <selection activeCell="A3" sqref="A3"/>
    </sheetView>
  </sheetViews>
  <sheetFormatPr defaultRowHeight="12.75" x14ac:dyDescent="0.2"/>
  <cols>
    <col min="1" max="2" width="9.140625" style="92"/>
    <col min="3" max="3" width="9.5703125" style="92" bestFit="1" customWidth="1"/>
    <col min="4" max="16384" width="9.140625" style="92"/>
  </cols>
  <sheetData>
    <row r="1" spans="2:19" x14ac:dyDescent="0.2">
      <c r="Q1" s="115"/>
    </row>
    <row r="2" spans="2:19" x14ac:dyDescent="0.2">
      <c r="B2" s="116" t="s">
        <v>98</v>
      </c>
      <c r="F2" s="117"/>
      <c r="H2" s="118" t="s">
        <v>96</v>
      </c>
      <c r="L2" s="121">
        <v>-1</v>
      </c>
      <c r="Q2" s="115"/>
      <c r="R2" s="117"/>
      <c r="S2" s="115"/>
    </row>
    <row r="3" spans="2:19" x14ac:dyDescent="0.2">
      <c r="F3" s="117"/>
      <c r="H3" s="118" t="s">
        <v>97</v>
      </c>
      <c r="L3" s="119">
        <f>_xlfn.NORM.DIST(L2,0,1,TRUE)</f>
        <v>0.15865525393145699</v>
      </c>
      <c r="P3" s="117"/>
      <c r="Q3" s="115"/>
      <c r="R3" s="117"/>
      <c r="S3" s="115"/>
    </row>
    <row r="4" spans="2:19" x14ac:dyDescent="0.2">
      <c r="B4" s="116" t="s">
        <v>95</v>
      </c>
      <c r="F4" s="117"/>
      <c r="G4" s="115"/>
      <c r="H4" s="117"/>
      <c r="I4" s="115"/>
      <c r="J4" s="117"/>
      <c r="Q4" s="115"/>
      <c r="R4" s="117"/>
      <c r="S4" s="115"/>
    </row>
    <row r="5" spans="2:19" x14ac:dyDescent="0.2">
      <c r="F5" s="117"/>
      <c r="G5" s="115"/>
      <c r="I5" s="115"/>
      <c r="P5" s="117"/>
      <c r="Q5" s="115"/>
      <c r="R5" s="117"/>
      <c r="S5" s="115"/>
    </row>
  </sheetData>
  <sheetProtection password="D11D" sheet="1" objects="1" scenarios="1"/>
  <phoneticPr fontId="2" type="noConversion"/>
  <pageMargins left="0.75" right="0.75" top="1" bottom="1" header="0.5" footer="0.5"/>
  <pageSetup paperSize="9" scale="75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1001"/>
  <sheetViews>
    <sheetView workbookViewId="0"/>
  </sheetViews>
  <sheetFormatPr defaultRowHeight="12.75" x14ac:dyDescent="0.2"/>
  <cols>
    <col min="2" max="2" width="10.85546875" customWidth="1"/>
    <col min="3" max="5" width="12.5703125" bestFit="1" customWidth="1"/>
    <col min="6" max="6" width="7.42578125" customWidth="1"/>
    <col min="7" max="7" width="14.5703125" style="6" customWidth="1"/>
  </cols>
  <sheetData>
    <row r="1" spans="1:7" s="3" customFormat="1" ht="25.5" x14ac:dyDescent="0.25">
      <c r="A1" s="4" t="s">
        <v>38</v>
      </c>
      <c r="B1" s="4" t="s">
        <v>39</v>
      </c>
      <c r="C1" s="4" t="s">
        <v>40</v>
      </c>
      <c r="D1" s="4" t="s">
        <v>41</v>
      </c>
      <c r="E1" s="5" t="s">
        <v>93</v>
      </c>
      <c r="F1" s="5"/>
      <c r="G1" s="7" t="s">
        <v>33</v>
      </c>
    </row>
    <row r="2" spans="1:7" x14ac:dyDescent="0.2">
      <c r="A2">
        <v>1</v>
      </c>
      <c r="B2">
        <f>SMALL(Statistik!B$4:B$10002,A2)</f>
        <v>1.5030303030303029E-2</v>
      </c>
      <c r="C2">
        <f>IF(Statistik!$B4=0,NA(),($A2/2)/Statistik!$F$9)</f>
        <v>8.3333333333333329E-2</v>
      </c>
      <c r="D2">
        <f>IF(Statistik!$B4=0,NA(),NORMSINV($C2))</f>
        <v>-1.3829941271006392</v>
      </c>
      <c r="E2">
        <f>IF(B2=0,NA(),LOG10(B2))</f>
        <v>-1.8230322633876901</v>
      </c>
      <c r="G2" s="6">
        <f>IF(Statistik!B4&gt;0,LN(Statistik!B4))</f>
        <v>0.82364366948931389</v>
      </c>
    </row>
    <row r="3" spans="1:7" x14ac:dyDescent="0.2">
      <c r="A3">
        <v>2</v>
      </c>
      <c r="B3">
        <f>SMALL(Statistik!B$4:B$10002,A3)</f>
        <v>0.25212121212121208</v>
      </c>
      <c r="C3">
        <f>IF(Statistik!$B5=0,NA(),($A3-($A3-$A2)/2)/Statistik!$F$9)</f>
        <v>0.25</v>
      </c>
      <c r="D3">
        <f>IF(Statistik!$B5=0,NA(),NORMSINV($C3))</f>
        <v>-0.67448975019608193</v>
      </c>
      <c r="E3">
        <f t="shared" ref="E3:E66" si="0">IF(B3=0,NA(),LOG10(B3))</f>
        <v>-0.59839061358716361</v>
      </c>
      <c r="G3" s="6">
        <f>IF(Statistik!B5&gt;0,LN(Statistik!B5))</f>
        <v>6.4538521137571164E-2</v>
      </c>
    </row>
    <row r="4" spans="1:7" x14ac:dyDescent="0.2">
      <c r="A4">
        <v>3</v>
      </c>
      <c r="B4">
        <f>SMALL(Statistik!B$4:B$10002,A4)</f>
        <v>0.72727272727272718</v>
      </c>
      <c r="C4">
        <f>IF(Statistik!$B6=0,NA(),($A4-($A4-$A3)/2)/Statistik!$F$9)</f>
        <v>0.41666666666666669</v>
      </c>
      <c r="D4">
        <f>IF(Statistik!$B6=0,NA(),NORMSINV($C4))</f>
        <v>-0.21042839424792467</v>
      </c>
      <c r="E4">
        <f t="shared" si="0"/>
        <v>-0.13830269816628152</v>
      </c>
      <c r="G4" s="6">
        <f>IF(Statistik!B6&gt;0,LN(Statistik!B6))</f>
        <v>2.9396428069029477</v>
      </c>
    </row>
    <row r="5" spans="1:7" x14ac:dyDescent="0.2">
      <c r="A5">
        <v>4</v>
      </c>
      <c r="B5">
        <f>SMALL(Statistik!B$4:B$10002,A5)</f>
        <v>1.0666666666666667</v>
      </c>
      <c r="C5">
        <f>IF(Statistik!$B7=0,NA(),($A5-($A5-$A4)/2)/Statistik!$F$9)</f>
        <v>0.58333333333333337</v>
      </c>
      <c r="D5">
        <f>IF(Statistik!$B7=0,NA(),NORMSINV($C5))</f>
        <v>0.21042839424792484</v>
      </c>
      <c r="E5">
        <f t="shared" si="0"/>
        <v>2.8028723600243534E-2</v>
      </c>
      <c r="G5" s="6">
        <f>IF(Statistik!B7&gt;0,LN(Statistik!B7))</f>
        <v>-0.31845373111853476</v>
      </c>
    </row>
    <row r="6" spans="1:7" x14ac:dyDescent="0.2">
      <c r="A6">
        <v>5</v>
      </c>
      <c r="B6">
        <f>SMALL(Statistik!B$4:B$10002,A6)</f>
        <v>2.2787878787878788</v>
      </c>
      <c r="C6">
        <f>IF(Statistik!$B8=0,NA(),($A6-($A6-$A5)/2)/Statistik!$F$9)</f>
        <v>0.75</v>
      </c>
      <c r="D6">
        <f>IF(Statistik!$B8=0,NA(),NORMSINV($C6))</f>
        <v>0.67448975019608193</v>
      </c>
      <c r="E6">
        <f t="shared" si="0"/>
        <v>0.3577039007137548</v>
      </c>
      <c r="G6" s="6">
        <f>IF(Statistik!B8&gt;0,LN(Statistik!B8))</f>
        <v>-1.3778453066333631</v>
      </c>
    </row>
    <row r="7" spans="1:7" x14ac:dyDescent="0.2">
      <c r="A7">
        <v>6</v>
      </c>
      <c r="B7">
        <f>SMALL(Statistik!B$4:B$10002,A7)</f>
        <v>18.90909090909091</v>
      </c>
      <c r="C7">
        <f>IF(Statistik!$B9=0,NA(),($A7-($A7-$A6)/2)/Statistik!$F$9)</f>
        <v>0.91666666666666663</v>
      </c>
      <c r="D7">
        <f>IF(Statistik!$B9=0,NA(),NORMSINV($C7))</f>
        <v>1.3829941271006372</v>
      </c>
      <c r="E7">
        <f t="shared" si="0"/>
        <v>1.2766706498045366</v>
      </c>
      <c r="G7" s="6">
        <f>IF(Statistik!B9&gt;0,LN(Statistik!B9))</f>
        <v>-4.1976869137236896</v>
      </c>
    </row>
    <row r="8" spans="1:7" x14ac:dyDescent="0.2">
      <c r="A8">
        <v>7</v>
      </c>
      <c r="B8" t="e">
        <f>SMALL(Statistik!B$4:B$10002,A8)</f>
        <v>#NUM!</v>
      </c>
      <c r="C8" t="e">
        <f>IF(Statistik!$B10=0,NA(),($A8-($A8-$A7)/2)/Statistik!$F$9)</f>
        <v>#N/A</v>
      </c>
      <c r="D8" t="e">
        <f>IF(Statistik!$B10=0,NA(),NORMSINV($C8))</f>
        <v>#N/A</v>
      </c>
      <c r="E8" t="e">
        <f t="shared" si="0"/>
        <v>#NUM!</v>
      </c>
      <c r="G8" s="6" t="b">
        <f>IF(Statistik!B10&gt;0,LN(Statistik!B10))</f>
        <v>0</v>
      </c>
    </row>
    <row r="9" spans="1:7" x14ac:dyDescent="0.2">
      <c r="A9">
        <v>8</v>
      </c>
      <c r="B9" t="e">
        <f>SMALL(Statistik!B$4:B$10002,A9)</f>
        <v>#NUM!</v>
      </c>
      <c r="C9" t="e">
        <f>IF(Statistik!$B11=0,NA(),($A9-($A9-$A8)/2)/Statistik!$F$9)</f>
        <v>#N/A</v>
      </c>
      <c r="D9" t="e">
        <f>IF(Statistik!$B11=0,NA(),NORMSINV($C9))</f>
        <v>#N/A</v>
      </c>
      <c r="E9" t="e">
        <f t="shared" si="0"/>
        <v>#NUM!</v>
      </c>
      <c r="G9" s="6" t="b">
        <f>IF(Statistik!B11&gt;0,LN(Statistik!B11))</f>
        <v>0</v>
      </c>
    </row>
    <row r="10" spans="1:7" x14ac:dyDescent="0.2">
      <c r="A10">
        <v>9</v>
      </c>
      <c r="B10" t="e">
        <f>SMALL(Statistik!B$4:B$10002,A10)</f>
        <v>#NUM!</v>
      </c>
      <c r="C10" t="e">
        <f>IF(Statistik!$B12=0,NA(),($A10-($A10-$A9)/2)/Statistik!$F$9)</f>
        <v>#N/A</v>
      </c>
      <c r="D10" t="e">
        <f>IF(Statistik!$B12=0,NA(),NORMSINV($C10))</f>
        <v>#N/A</v>
      </c>
      <c r="E10" t="e">
        <f t="shared" si="0"/>
        <v>#NUM!</v>
      </c>
      <c r="G10" s="6" t="b">
        <f>IF(Statistik!B12&gt;0,LN(Statistik!B12))</f>
        <v>0</v>
      </c>
    </row>
    <row r="11" spans="1:7" x14ac:dyDescent="0.2">
      <c r="A11">
        <v>10</v>
      </c>
      <c r="B11" t="e">
        <f>SMALL(Statistik!B$4:B$10002,A11)</f>
        <v>#NUM!</v>
      </c>
      <c r="C11" t="e">
        <f>IF(Statistik!$B13=0,NA(),($A11-($A11-$A10)/2)/Statistik!$F$9)</f>
        <v>#N/A</v>
      </c>
      <c r="D11" t="e">
        <f>IF(Statistik!$B13=0,NA(),NORMSINV($C11))</f>
        <v>#N/A</v>
      </c>
      <c r="E11" t="e">
        <f t="shared" si="0"/>
        <v>#NUM!</v>
      </c>
      <c r="G11" s="6" t="b">
        <f>IF(Statistik!B13&gt;0,LN(Statistik!B13))</f>
        <v>0</v>
      </c>
    </row>
    <row r="12" spans="1:7" x14ac:dyDescent="0.2">
      <c r="A12">
        <v>11</v>
      </c>
      <c r="B12" t="e">
        <f>SMALL(Statistik!B$4:B$10002,A12)</f>
        <v>#NUM!</v>
      </c>
      <c r="C12" t="e">
        <f>IF(Statistik!$B14=0,NA(),($A12-($A12-$A11)/2)/Statistik!$F$9)</f>
        <v>#N/A</v>
      </c>
      <c r="D12" t="e">
        <f>IF(Statistik!$B14=0,NA(),NORMSINV($C12))</f>
        <v>#N/A</v>
      </c>
      <c r="E12" t="e">
        <f t="shared" si="0"/>
        <v>#NUM!</v>
      </c>
      <c r="G12" s="6" t="b">
        <f>IF(Statistik!B14&gt;0,LN(Statistik!B14))</f>
        <v>0</v>
      </c>
    </row>
    <row r="13" spans="1:7" x14ac:dyDescent="0.2">
      <c r="A13">
        <v>12</v>
      </c>
      <c r="B13" t="e">
        <f>SMALL(Statistik!B$4:B$10002,A13)</f>
        <v>#NUM!</v>
      </c>
      <c r="C13" t="e">
        <f>IF(Statistik!$B15=0,NA(),($A13-($A13-$A12)/2)/Statistik!$F$9)</f>
        <v>#N/A</v>
      </c>
      <c r="D13" t="e">
        <f>IF(Statistik!$B15=0,NA(),NORMSINV($C13))</f>
        <v>#N/A</v>
      </c>
      <c r="E13" t="e">
        <f t="shared" si="0"/>
        <v>#NUM!</v>
      </c>
      <c r="G13" s="6" t="b">
        <f>IF(Statistik!B15&gt;0,LN(Statistik!B15))</f>
        <v>0</v>
      </c>
    </row>
    <row r="14" spans="1:7" x14ac:dyDescent="0.2">
      <c r="A14">
        <v>13</v>
      </c>
      <c r="B14" t="e">
        <f>SMALL(Statistik!B$4:B$10002,A14)</f>
        <v>#NUM!</v>
      </c>
      <c r="C14" t="e">
        <f>IF(Statistik!$B16=0,NA(),($A14-($A14-$A13)/2)/Statistik!$F$9)</f>
        <v>#N/A</v>
      </c>
      <c r="D14" t="e">
        <f>IF(Statistik!$B16=0,NA(),NORMSINV($C14))</f>
        <v>#N/A</v>
      </c>
      <c r="E14" t="e">
        <f t="shared" si="0"/>
        <v>#NUM!</v>
      </c>
      <c r="G14" s="6" t="b">
        <f>IF(Statistik!B16&gt;0,LN(Statistik!B16))</f>
        <v>0</v>
      </c>
    </row>
    <row r="15" spans="1:7" x14ac:dyDescent="0.2">
      <c r="A15">
        <v>14</v>
      </c>
      <c r="B15" t="e">
        <f>SMALL(Statistik!B$4:B$10002,A15)</f>
        <v>#NUM!</v>
      </c>
      <c r="C15" t="e">
        <f>IF(Statistik!$B17=0,NA(),($A15-($A15-$A14)/2)/Statistik!$F$9)</f>
        <v>#N/A</v>
      </c>
      <c r="D15" t="e">
        <f>IF(Statistik!$B17=0,NA(),NORMSINV($C15))</f>
        <v>#N/A</v>
      </c>
      <c r="E15" t="e">
        <f t="shared" si="0"/>
        <v>#NUM!</v>
      </c>
      <c r="G15" s="6" t="b">
        <f>IF(Statistik!B17&gt;0,LN(Statistik!B17))</f>
        <v>0</v>
      </c>
    </row>
    <row r="16" spans="1:7" x14ac:dyDescent="0.2">
      <c r="A16">
        <v>15</v>
      </c>
      <c r="B16" t="e">
        <f>SMALL(Statistik!B$4:B$10002,A16)</f>
        <v>#NUM!</v>
      </c>
      <c r="C16" t="e">
        <f>IF(Statistik!$B18=0,NA(),($A16-($A16-$A15)/2)/Statistik!$F$9)</f>
        <v>#N/A</v>
      </c>
      <c r="D16" t="e">
        <f>IF(Statistik!$B18=0,NA(),NORMSINV($C16))</f>
        <v>#N/A</v>
      </c>
      <c r="E16" t="e">
        <f t="shared" si="0"/>
        <v>#NUM!</v>
      </c>
      <c r="G16" s="6" t="b">
        <f>IF(Statistik!B18&gt;0,LN(Statistik!B18))</f>
        <v>0</v>
      </c>
    </row>
    <row r="17" spans="1:7" x14ac:dyDescent="0.2">
      <c r="A17">
        <v>16</v>
      </c>
      <c r="B17" t="e">
        <f>SMALL(Statistik!B$4:B$10002,A17)</f>
        <v>#NUM!</v>
      </c>
      <c r="C17" t="e">
        <f>IF(Statistik!$B19=0,NA(),($A17-($A17-$A16)/2)/Statistik!$F$9)</f>
        <v>#N/A</v>
      </c>
      <c r="D17" t="e">
        <f>IF(Statistik!$B19=0,NA(),NORMSINV($C17))</f>
        <v>#N/A</v>
      </c>
      <c r="E17" t="e">
        <f t="shared" si="0"/>
        <v>#NUM!</v>
      </c>
      <c r="G17" s="6" t="b">
        <f>IF(Statistik!B19&gt;0,LN(Statistik!B19))</f>
        <v>0</v>
      </c>
    </row>
    <row r="18" spans="1:7" x14ac:dyDescent="0.2">
      <c r="A18">
        <v>17</v>
      </c>
      <c r="B18" t="e">
        <f>SMALL(Statistik!B$4:B$10002,A18)</f>
        <v>#NUM!</v>
      </c>
      <c r="C18" t="e">
        <f>IF(Statistik!$B20=0,NA(),($A18-($A18-$A17)/2)/Statistik!$F$9)</f>
        <v>#N/A</v>
      </c>
      <c r="D18" t="e">
        <f>IF(Statistik!$B20=0,NA(),NORMSINV($C18))</f>
        <v>#N/A</v>
      </c>
      <c r="E18" t="e">
        <f t="shared" si="0"/>
        <v>#NUM!</v>
      </c>
      <c r="G18" s="6" t="b">
        <f>IF(Statistik!B20&gt;0,LN(Statistik!B20))</f>
        <v>0</v>
      </c>
    </row>
    <row r="19" spans="1:7" x14ac:dyDescent="0.2">
      <c r="A19">
        <v>18</v>
      </c>
      <c r="B19" t="e">
        <f>SMALL(Statistik!B$4:B$10002,A19)</f>
        <v>#NUM!</v>
      </c>
      <c r="C19" t="e">
        <f>IF(Statistik!$B21=0,NA(),($A19-($A19-$A18)/2)/Statistik!$F$9)</f>
        <v>#N/A</v>
      </c>
      <c r="D19" t="e">
        <f>IF(Statistik!$B21=0,NA(),NORMSINV($C19))</f>
        <v>#N/A</v>
      </c>
      <c r="E19" t="e">
        <f t="shared" si="0"/>
        <v>#NUM!</v>
      </c>
      <c r="G19" s="6" t="b">
        <f>IF(Statistik!B21&gt;0,LN(Statistik!B21))</f>
        <v>0</v>
      </c>
    </row>
    <row r="20" spans="1:7" x14ac:dyDescent="0.2">
      <c r="A20">
        <v>19</v>
      </c>
      <c r="B20" t="e">
        <f>SMALL(Statistik!B$4:B$10002,A20)</f>
        <v>#NUM!</v>
      </c>
      <c r="C20" t="e">
        <f>IF(Statistik!$B22=0,NA(),($A20-($A20-$A19)/2)/Statistik!$F$9)</f>
        <v>#N/A</v>
      </c>
      <c r="D20" t="e">
        <f>IF(Statistik!$B22=0,NA(),NORMSINV($C20))</f>
        <v>#N/A</v>
      </c>
      <c r="E20" t="e">
        <f t="shared" si="0"/>
        <v>#NUM!</v>
      </c>
      <c r="G20" s="6" t="b">
        <f>IF(Statistik!B22&gt;0,LN(Statistik!B22))</f>
        <v>0</v>
      </c>
    </row>
    <row r="21" spans="1:7" x14ac:dyDescent="0.2">
      <c r="A21">
        <v>20</v>
      </c>
      <c r="B21" t="e">
        <f>SMALL(Statistik!B$4:B$10002,A21)</f>
        <v>#NUM!</v>
      </c>
      <c r="C21" t="e">
        <f>IF(Statistik!$B23=0,NA(),($A21-($A21-$A20)/2)/Statistik!$F$9)</f>
        <v>#N/A</v>
      </c>
      <c r="D21" t="e">
        <f>IF(Statistik!$B23=0,NA(),NORMSINV($C21))</f>
        <v>#N/A</v>
      </c>
      <c r="E21" t="e">
        <f t="shared" si="0"/>
        <v>#NUM!</v>
      </c>
      <c r="G21" s="6" t="b">
        <f>IF(Statistik!B23&gt;0,LN(Statistik!B23))</f>
        <v>0</v>
      </c>
    </row>
    <row r="22" spans="1:7" x14ac:dyDescent="0.2">
      <c r="A22">
        <v>21</v>
      </c>
      <c r="B22" t="e">
        <f>SMALL(Statistik!B$4:B$10002,A22)</f>
        <v>#NUM!</v>
      </c>
      <c r="C22" t="e">
        <f>IF(Statistik!$B24=0,NA(),($A22-($A22-$A21)/2)/Statistik!$F$9)</f>
        <v>#N/A</v>
      </c>
      <c r="D22" t="e">
        <f>IF(Statistik!$B24=0,NA(),NORMSINV($C22))</f>
        <v>#N/A</v>
      </c>
      <c r="E22" t="e">
        <f t="shared" si="0"/>
        <v>#NUM!</v>
      </c>
      <c r="G22" s="6" t="b">
        <f>IF(Statistik!B24&gt;0,LN(Statistik!B24))</f>
        <v>0</v>
      </c>
    </row>
    <row r="23" spans="1:7" x14ac:dyDescent="0.2">
      <c r="A23">
        <v>22</v>
      </c>
      <c r="B23" t="e">
        <f>SMALL(Statistik!B$4:B$10002,A23)</f>
        <v>#NUM!</v>
      </c>
      <c r="C23" t="e">
        <f>IF(Statistik!$B25=0,NA(),($A23-($A23-$A22)/2)/Statistik!$F$9)</f>
        <v>#N/A</v>
      </c>
      <c r="D23" t="e">
        <f>IF(Statistik!$B25=0,NA(),NORMSINV($C23))</f>
        <v>#N/A</v>
      </c>
      <c r="E23" t="e">
        <f t="shared" si="0"/>
        <v>#NUM!</v>
      </c>
      <c r="G23" s="6" t="b">
        <f>IF(Statistik!B25&gt;0,LN(Statistik!B25))</f>
        <v>0</v>
      </c>
    </row>
    <row r="24" spans="1:7" x14ac:dyDescent="0.2">
      <c r="A24">
        <v>23</v>
      </c>
      <c r="B24" t="e">
        <f>SMALL(Statistik!B$4:B$10002,A24)</f>
        <v>#NUM!</v>
      </c>
      <c r="C24" t="e">
        <f>IF(Statistik!$B26=0,NA(),($A24-($A24-$A23)/2)/Statistik!$F$9)</f>
        <v>#N/A</v>
      </c>
      <c r="D24" t="e">
        <f>IF(Statistik!$B26=0,NA(),NORMSINV($C24))</f>
        <v>#N/A</v>
      </c>
      <c r="E24" t="e">
        <f t="shared" si="0"/>
        <v>#NUM!</v>
      </c>
      <c r="G24" s="6" t="b">
        <f>IF(Statistik!B26&gt;0,LN(Statistik!B26))</f>
        <v>0</v>
      </c>
    </row>
    <row r="25" spans="1:7" x14ac:dyDescent="0.2">
      <c r="A25">
        <v>24</v>
      </c>
      <c r="B25" t="e">
        <f>SMALL(Statistik!B$4:B$10002,A25)</f>
        <v>#NUM!</v>
      </c>
      <c r="C25" t="e">
        <f>IF(Statistik!$B27=0,NA(),($A25-($A25-$A24)/2)/Statistik!$F$9)</f>
        <v>#N/A</v>
      </c>
      <c r="D25" t="e">
        <f>IF(Statistik!$B27=0,NA(),NORMSINV($C25))</f>
        <v>#N/A</v>
      </c>
      <c r="E25" t="e">
        <f t="shared" si="0"/>
        <v>#NUM!</v>
      </c>
      <c r="G25" s="6" t="b">
        <f>IF(Statistik!B27&gt;0,LN(Statistik!B27))</f>
        <v>0</v>
      </c>
    </row>
    <row r="26" spans="1:7" x14ac:dyDescent="0.2">
      <c r="A26">
        <v>25</v>
      </c>
      <c r="B26" t="e">
        <f>SMALL(Statistik!B$4:B$10002,A26)</f>
        <v>#NUM!</v>
      </c>
      <c r="C26" t="e">
        <f>IF(Statistik!$B28=0,NA(),($A26-($A26-$A25)/2)/Statistik!$F$9)</f>
        <v>#N/A</v>
      </c>
      <c r="D26" t="e">
        <f>IF(Statistik!$B28=0,NA(),NORMSINV($C26))</f>
        <v>#N/A</v>
      </c>
      <c r="E26" t="e">
        <f t="shared" si="0"/>
        <v>#NUM!</v>
      </c>
      <c r="G26" s="6" t="b">
        <f>IF(Statistik!B28&gt;0,LN(Statistik!B28))</f>
        <v>0</v>
      </c>
    </row>
    <row r="27" spans="1:7" x14ac:dyDescent="0.2">
      <c r="A27">
        <v>26</v>
      </c>
      <c r="B27" t="e">
        <f>SMALL(Statistik!B$4:B$10002,A27)</f>
        <v>#NUM!</v>
      </c>
      <c r="C27" t="e">
        <f>IF(Statistik!$B29=0,NA(),($A27-($A27-$A26)/2)/Statistik!$F$9)</f>
        <v>#N/A</v>
      </c>
      <c r="D27" t="e">
        <f>IF(Statistik!$B29=0,NA(),NORMSINV($C27))</f>
        <v>#N/A</v>
      </c>
      <c r="E27" t="e">
        <f t="shared" si="0"/>
        <v>#NUM!</v>
      </c>
      <c r="G27" s="6" t="b">
        <f>IF(Statistik!B29&gt;0,LN(Statistik!B29))</f>
        <v>0</v>
      </c>
    </row>
    <row r="28" spans="1:7" x14ac:dyDescent="0.2">
      <c r="A28">
        <v>27</v>
      </c>
      <c r="B28" t="e">
        <f>SMALL(Statistik!B$4:B$10002,A28)</f>
        <v>#NUM!</v>
      </c>
      <c r="C28" t="e">
        <f>IF(Statistik!$B30=0,NA(),($A28-($A28-$A27)/2)/Statistik!$F$9)</f>
        <v>#N/A</v>
      </c>
      <c r="D28" t="e">
        <f>IF(Statistik!$B30=0,NA(),NORMSINV($C28))</f>
        <v>#N/A</v>
      </c>
      <c r="E28" t="e">
        <f t="shared" si="0"/>
        <v>#NUM!</v>
      </c>
      <c r="G28" s="6" t="b">
        <f>IF(Statistik!B30&gt;0,LN(Statistik!B30))</f>
        <v>0</v>
      </c>
    </row>
    <row r="29" spans="1:7" x14ac:dyDescent="0.2">
      <c r="A29">
        <v>28</v>
      </c>
      <c r="B29" t="e">
        <f>SMALL(Statistik!B$4:B$10002,A29)</f>
        <v>#NUM!</v>
      </c>
      <c r="C29" t="e">
        <f>IF(Statistik!$B31=0,NA(),($A29-($A29-$A28)/2)/Statistik!$F$9)</f>
        <v>#N/A</v>
      </c>
      <c r="D29" t="e">
        <f>IF(Statistik!$B31=0,NA(),NORMSINV($C29))</f>
        <v>#N/A</v>
      </c>
      <c r="E29" t="e">
        <f t="shared" si="0"/>
        <v>#NUM!</v>
      </c>
      <c r="G29" s="6" t="b">
        <f>IF(Statistik!B31&gt;0,LN(Statistik!B31))</f>
        <v>0</v>
      </c>
    </row>
    <row r="30" spans="1:7" x14ac:dyDescent="0.2">
      <c r="A30">
        <v>29</v>
      </c>
      <c r="B30" t="e">
        <f>SMALL(Statistik!B$4:B$10002,A30)</f>
        <v>#NUM!</v>
      </c>
      <c r="C30" t="e">
        <f>IF(Statistik!$B32=0,NA(),($A30-($A30-$A29)/2)/Statistik!$F$9)</f>
        <v>#N/A</v>
      </c>
      <c r="D30" t="e">
        <f>IF(Statistik!$B32=0,NA(),NORMSINV($C30))</f>
        <v>#N/A</v>
      </c>
      <c r="E30" t="e">
        <f t="shared" si="0"/>
        <v>#NUM!</v>
      </c>
      <c r="G30" s="6" t="b">
        <f>IF(Statistik!B32&gt;0,LN(Statistik!B32))</f>
        <v>0</v>
      </c>
    </row>
    <row r="31" spans="1:7" x14ac:dyDescent="0.2">
      <c r="A31">
        <v>30</v>
      </c>
      <c r="B31" t="e">
        <f>SMALL(Statistik!B$4:B$10002,A31)</f>
        <v>#NUM!</v>
      </c>
      <c r="C31" t="e">
        <f>IF(Statistik!$B33=0,NA(),($A31-($A31-$A30)/2)/Statistik!$F$9)</f>
        <v>#N/A</v>
      </c>
      <c r="D31" t="e">
        <f>IF(Statistik!$B33=0,NA(),NORMSINV($C31))</f>
        <v>#N/A</v>
      </c>
      <c r="E31" t="e">
        <f t="shared" si="0"/>
        <v>#NUM!</v>
      </c>
      <c r="G31" s="6" t="b">
        <f>IF(Statistik!B33&gt;0,LN(Statistik!B33))</f>
        <v>0</v>
      </c>
    </row>
    <row r="32" spans="1:7" x14ac:dyDescent="0.2">
      <c r="A32">
        <v>31</v>
      </c>
      <c r="B32" t="e">
        <f>SMALL(Statistik!B$4:B$10002,A32)</f>
        <v>#NUM!</v>
      </c>
      <c r="C32" t="e">
        <f>IF(Statistik!$B34=0,NA(),($A32-($A32-$A31)/2)/Statistik!$F$9)</f>
        <v>#N/A</v>
      </c>
      <c r="D32" t="e">
        <f>IF(Statistik!$B34=0,NA(),NORMSINV($C32))</f>
        <v>#N/A</v>
      </c>
      <c r="E32" t="e">
        <f t="shared" si="0"/>
        <v>#NUM!</v>
      </c>
      <c r="G32" s="6" t="b">
        <f>IF(Statistik!B34&gt;0,LN(Statistik!B34))</f>
        <v>0</v>
      </c>
    </row>
    <row r="33" spans="1:7" x14ac:dyDescent="0.2">
      <c r="A33">
        <v>32</v>
      </c>
      <c r="B33" t="e">
        <f>SMALL(Statistik!B$4:B$10002,A33)</f>
        <v>#NUM!</v>
      </c>
      <c r="C33" t="e">
        <f>IF(Statistik!$B35=0,NA(),($A33-($A33-$A32)/2)/Statistik!$F$9)</f>
        <v>#N/A</v>
      </c>
      <c r="D33" t="e">
        <f>IF(Statistik!$B35=0,NA(),NORMSINV($C33))</f>
        <v>#N/A</v>
      </c>
      <c r="E33" t="e">
        <f t="shared" si="0"/>
        <v>#NUM!</v>
      </c>
      <c r="G33" s="6" t="b">
        <f>IF(Statistik!B35&gt;0,LN(Statistik!B35))</f>
        <v>0</v>
      </c>
    </row>
    <row r="34" spans="1:7" x14ac:dyDescent="0.2">
      <c r="A34">
        <v>33</v>
      </c>
      <c r="B34" t="e">
        <f>SMALL(Statistik!B$4:B$10002,A34)</f>
        <v>#NUM!</v>
      </c>
      <c r="C34" t="e">
        <f>IF(Statistik!$B36=0,NA(),($A34-($A34-$A33)/2)/Statistik!$F$9)</f>
        <v>#N/A</v>
      </c>
      <c r="D34" t="e">
        <f>IF(Statistik!$B36=0,NA(),NORMSINV($C34))</f>
        <v>#N/A</v>
      </c>
      <c r="E34" t="e">
        <f t="shared" si="0"/>
        <v>#NUM!</v>
      </c>
      <c r="G34" s="6" t="b">
        <f>IF(Statistik!B36&gt;0,LN(Statistik!B36))</f>
        <v>0</v>
      </c>
    </row>
    <row r="35" spans="1:7" x14ac:dyDescent="0.2">
      <c r="A35">
        <v>34</v>
      </c>
      <c r="B35" t="e">
        <f>SMALL(Statistik!B$4:B$10002,A35)</f>
        <v>#NUM!</v>
      </c>
      <c r="C35" t="e">
        <f>IF(Statistik!$B37=0,NA(),($A35-($A35-$A34)/2)/Statistik!$F$9)</f>
        <v>#N/A</v>
      </c>
      <c r="D35" t="e">
        <f>IF(Statistik!$B37=0,NA(),NORMSINV($C35))</f>
        <v>#N/A</v>
      </c>
      <c r="E35" t="e">
        <f t="shared" si="0"/>
        <v>#NUM!</v>
      </c>
      <c r="G35" s="6" t="b">
        <f>IF(Statistik!B37&gt;0,LN(Statistik!B37))</f>
        <v>0</v>
      </c>
    </row>
    <row r="36" spans="1:7" x14ac:dyDescent="0.2">
      <c r="A36">
        <v>35</v>
      </c>
      <c r="B36" t="e">
        <f>SMALL(Statistik!B$4:B$10002,A36)</f>
        <v>#NUM!</v>
      </c>
      <c r="C36" t="e">
        <f>IF(Statistik!$B38=0,NA(),($A36-($A36-$A35)/2)/Statistik!$F$9)</f>
        <v>#N/A</v>
      </c>
      <c r="D36" t="e">
        <f>IF(Statistik!$B38=0,NA(),NORMSINV($C36))</f>
        <v>#N/A</v>
      </c>
      <c r="E36" t="e">
        <f t="shared" si="0"/>
        <v>#NUM!</v>
      </c>
      <c r="G36" s="6" t="b">
        <f>IF(Statistik!B38&gt;0,LN(Statistik!B38))</f>
        <v>0</v>
      </c>
    </row>
    <row r="37" spans="1:7" x14ac:dyDescent="0.2">
      <c r="A37">
        <v>36</v>
      </c>
      <c r="B37" t="e">
        <f>SMALL(Statistik!B$4:B$10002,A37)</f>
        <v>#NUM!</v>
      </c>
      <c r="C37" t="e">
        <f>IF(Statistik!$B39=0,NA(),($A37-($A37-$A36)/2)/Statistik!$F$9)</f>
        <v>#N/A</v>
      </c>
      <c r="D37" t="e">
        <f>IF(Statistik!$B39=0,NA(),NORMSINV($C37))</f>
        <v>#N/A</v>
      </c>
      <c r="E37" t="e">
        <f t="shared" si="0"/>
        <v>#NUM!</v>
      </c>
      <c r="G37" s="6" t="b">
        <f>IF(Statistik!B39&gt;0,LN(Statistik!B39))</f>
        <v>0</v>
      </c>
    </row>
    <row r="38" spans="1:7" x14ac:dyDescent="0.2">
      <c r="A38">
        <v>37</v>
      </c>
      <c r="B38" t="e">
        <f>SMALL(Statistik!B$4:B$10002,A38)</f>
        <v>#NUM!</v>
      </c>
      <c r="C38" t="e">
        <f>IF(Statistik!$B40=0,NA(),($A38-($A38-$A37)/2)/Statistik!$F$9)</f>
        <v>#N/A</v>
      </c>
      <c r="D38" t="e">
        <f>IF(Statistik!$B40=0,NA(),NORMSINV($C38))</f>
        <v>#N/A</v>
      </c>
      <c r="E38" t="e">
        <f t="shared" si="0"/>
        <v>#NUM!</v>
      </c>
      <c r="G38" s="6" t="b">
        <f>IF(Statistik!B40&gt;0,LN(Statistik!B40))</f>
        <v>0</v>
      </c>
    </row>
    <row r="39" spans="1:7" x14ac:dyDescent="0.2">
      <c r="A39">
        <v>38</v>
      </c>
      <c r="B39" t="e">
        <f>SMALL(Statistik!B$4:B$10002,A39)</f>
        <v>#NUM!</v>
      </c>
      <c r="C39" t="e">
        <f>IF(Statistik!$B41=0,NA(),($A39-($A39-$A38)/2)/Statistik!$F$9)</f>
        <v>#N/A</v>
      </c>
      <c r="D39" t="e">
        <f>IF(Statistik!$B41=0,NA(),NORMSINV($C39))</f>
        <v>#N/A</v>
      </c>
      <c r="E39" t="e">
        <f t="shared" si="0"/>
        <v>#NUM!</v>
      </c>
      <c r="G39" s="6" t="b">
        <f>IF(Statistik!B41&gt;0,LN(Statistik!B41))</f>
        <v>0</v>
      </c>
    </row>
    <row r="40" spans="1:7" x14ac:dyDescent="0.2">
      <c r="A40">
        <v>39</v>
      </c>
      <c r="B40" t="e">
        <f>SMALL(Statistik!B$4:B$10002,A40)</f>
        <v>#NUM!</v>
      </c>
      <c r="C40" t="e">
        <f>IF(Statistik!$B42=0,NA(),($A40-($A40-$A39)/2)/Statistik!$F$9)</f>
        <v>#N/A</v>
      </c>
      <c r="D40" t="e">
        <f>IF(Statistik!$B42=0,NA(),NORMSINV($C40))</f>
        <v>#N/A</v>
      </c>
      <c r="E40" t="e">
        <f t="shared" si="0"/>
        <v>#NUM!</v>
      </c>
      <c r="G40" s="6" t="b">
        <f>IF(Statistik!B42&gt;0,LN(Statistik!B42))</f>
        <v>0</v>
      </c>
    </row>
    <row r="41" spans="1:7" x14ac:dyDescent="0.2">
      <c r="A41">
        <v>40</v>
      </c>
      <c r="B41" t="e">
        <f>SMALL(Statistik!B$4:B$10002,A41)</f>
        <v>#NUM!</v>
      </c>
      <c r="C41" t="e">
        <f>IF(Statistik!$B43=0,NA(),($A41-($A41-$A40)/2)/Statistik!$F$9)</f>
        <v>#N/A</v>
      </c>
      <c r="D41" t="e">
        <f>IF(Statistik!$B43=0,NA(),NORMSINV($C41))</f>
        <v>#N/A</v>
      </c>
      <c r="E41" t="e">
        <f t="shared" si="0"/>
        <v>#NUM!</v>
      </c>
      <c r="G41" s="6" t="b">
        <f>IF(Statistik!B43&gt;0,LN(Statistik!B43))</f>
        <v>0</v>
      </c>
    </row>
    <row r="42" spans="1:7" x14ac:dyDescent="0.2">
      <c r="A42">
        <v>41</v>
      </c>
      <c r="B42" t="e">
        <f>SMALL(Statistik!B$4:B$10002,A42)</f>
        <v>#NUM!</v>
      </c>
      <c r="C42" t="e">
        <f>IF(Statistik!$B44=0,NA(),($A42-($A42-$A41)/2)/Statistik!$F$9)</f>
        <v>#N/A</v>
      </c>
      <c r="D42" t="e">
        <f>IF(Statistik!$B44=0,NA(),NORMSINV($C42))</f>
        <v>#N/A</v>
      </c>
      <c r="E42" t="e">
        <f t="shared" si="0"/>
        <v>#NUM!</v>
      </c>
      <c r="G42" s="6" t="b">
        <f>IF(Statistik!B44&gt;0,LN(Statistik!B44))</f>
        <v>0</v>
      </c>
    </row>
    <row r="43" spans="1:7" x14ac:dyDescent="0.2">
      <c r="A43">
        <v>42</v>
      </c>
      <c r="B43" t="e">
        <f>SMALL(Statistik!B$4:B$10002,A43)</f>
        <v>#NUM!</v>
      </c>
      <c r="C43" t="e">
        <f>IF(Statistik!$B45=0,NA(),($A43-($A43-$A42)/2)/Statistik!$F$9)</f>
        <v>#N/A</v>
      </c>
      <c r="D43" t="e">
        <f>IF(Statistik!$B45=0,NA(),NORMSINV($C43))</f>
        <v>#N/A</v>
      </c>
      <c r="E43" t="e">
        <f t="shared" si="0"/>
        <v>#NUM!</v>
      </c>
      <c r="G43" s="6" t="b">
        <f>IF(Statistik!B45&gt;0,LN(Statistik!B45))</f>
        <v>0</v>
      </c>
    </row>
    <row r="44" spans="1:7" x14ac:dyDescent="0.2">
      <c r="A44">
        <v>43</v>
      </c>
      <c r="B44" t="e">
        <f>SMALL(Statistik!B$4:B$10002,A44)</f>
        <v>#NUM!</v>
      </c>
      <c r="C44" t="e">
        <f>IF(Statistik!$B46=0,NA(),($A44-($A44-$A43)/2)/Statistik!$F$9)</f>
        <v>#N/A</v>
      </c>
      <c r="D44" t="e">
        <f>IF(Statistik!$B46=0,NA(),NORMSINV($C44))</f>
        <v>#N/A</v>
      </c>
      <c r="E44" t="e">
        <f t="shared" si="0"/>
        <v>#NUM!</v>
      </c>
      <c r="G44" s="6" t="b">
        <f>IF(Statistik!B46&gt;0,LN(Statistik!B46))</f>
        <v>0</v>
      </c>
    </row>
    <row r="45" spans="1:7" x14ac:dyDescent="0.2">
      <c r="A45">
        <v>44</v>
      </c>
      <c r="B45" t="e">
        <f>SMALL(Statistik!B$4:B$10002,A45)</f>
        <v>#NUM!</v>
      </c>
      <c r="C45" t="e">
        <f>IF(Statistik!$B47=0,NA(),($A45-($A45-$A44)/2)/Statistik!$F$9)</f>
        <v>#N/A</v>
      </c>
      <c r="D45" t="e">
        <f>IF(Statistik!$B47=0,NA(),NORMSINV($C45))</f>
        <v>#N/A</v>
      </c>
      <c r="E45" t="e">
        <f t="shared" si="0"/>
        <v>#NUM!</v>
      </c>
      <c r="G45" s="6" t="b">
        <f>IF(Statistik!B47&gt;0,LN(Statistik!B47))</f>
        <v>0</v>
      </c>
    </row>
    <row r="46" spans="1:7" x14ac:dyDescent="0.2">
      <c r="A46">
        <v>45</v>
      </c>
      <c r="B46" t="e">
        <f>SMALL(Statistik!B$4:B$10002,A46)</f>
        <v>#NUM!</v>
      </c>
      <c r="C46" t="e">
        <f>IF(Statistik!$B48=0,NA(),($A46-($A46-$A45)/2)/Statistik!$F$9)</f>
        <v>#N/A</v>
      </c>
      <c r="D46" t="e">
        <f>IF(Statistik!$B48=0,NA(),NORMSINV($C46))</f>
        <v>#N/A</v>
      </c>
      <c r="E46" t="e">
        <f t="shared" si="0"/>
        <v>#NUM!</v>
      </c>
      <c r="G46" s="6" t="b">
        <f>IF(Statistik!B48&gt;0,LN(Statistik!B48))</f>
        <v>0</v>
      </c>
    </row>
    <row r="47" spans="1:7" x14ac:dyDescent="0.2">
      <c r="A47">
        <v>46</v>
      </c>
      <c r="B47" t="e">
        <f>SMALL(Statistik!B$4:B$10002,A47)</f>
        <v>#NUM!</v>
      </c>
      <c r="C47" t="e">
        <f>IF(Statistik!$B49=0,NA(),($A47-($A47-$A46)/2)/Statistik!$F$9)</f>
        <v>#N/A</v>
      </c>
      <c r="D47" t="e">
        <f>IF(Statistik!$B49=0,NA(),NORMSINV($C47))</f>
        <v>#N/A</v>
      </c>
      <c r="E47" t="e">
        <f t="shared" si="0"/>
        <v>#NUM!</v>
      </c>
      <c r="G47" s="6" t="b">
        <f>IF(Statistik!B49&gt;0,LN(Statistik!B49))</f>
        <v>0</v>
      </c>
    </row>
    <row r="48" spans="1:7" x14ac:dyDescent="0.2">
      <c r="A48">
        <v>47</v>
      </c>
      <c r="B48" t="e">
        <f>SMALL(Statistik!B$4:B$10002,A48)</f>
        <v>#NUM!</v>
      </c>
      <c r="C48" t="e">
        <f>IF(Statistik!$B50=0,NA(),($A48-($A48-$A47)/2)/Statistik!$F$9)</f>
        <v>#N/A</v>
      </c>
      <c r="D48" t="e">
        <f>IF(Statistik!$B50=0,NA(),NORMSINV($C48))</f>
        <v>#N/A</v>
      </c>
      <c r="E48" t="e">
        <f t="shared" si="0"/>
        <v>#NUM!</v>
      </c>
      <c r="G48" s="6" t="b">
        <f>IF(Statistik!B50&gt;0,LN(Statistik!B50))</f>
        <v>0</v>
      </c>
    </row>
    <row r="49" spans="1:7" x14ac:dyDescent="0.2">
      <c r="A49">
        <v>48</v>
      </c>
      <c r="B49" t="e">
        <f>SMALL(Statistik!B$4:B$10002,A49)</f>
        <v>#NUM!</v>
      </c>
      <c r="C49" t="e">
        <f>IF(Statistik!$B51=0,NA(),($A49-($A49-$A48)/2)/Statistik!$F$9)</f>
        <v>#N/A</v>
      </c>
      <c r="D49" t="e">
        <f>IF(Statistik!$B51=0,NA(),NORMSINV($C49))</f>
        <v>#N/A</v>
      </c>
      <c r="E49" t="e">
        <f t="shared" si="0"/>
        <v>#NUM!</v>
      </c>
      <c r="G49" s="6" t="b">
        <f>IF(Statistik!B51&gt;0,LN(Statistik!B51))</f>
        <v>0</v>
      </c>
    </row>
    <row r="50" spans="1:7" x14ac:dyDescent="0.2">
      <c r="A50">
        <v>49</v>
      </c>
      <c r="B50" t="e">
        <f>SMALL(Statistik!B$4:B$10002,A50)</f>
        <v>#NUM!</v>
      </c>
      <c r="C50" t="e">
        <f>IF(Statistik!$B52=0,NA(),($A50-($A50-$A49)/2)/Statistik!$F$9)</f>
        <v>#N/A</v>
      </c>
      <c r="D50" t="e">
        <f>IF(Statistik!$B52=0,NA(),NORMSINV($C50))</f>
        <v>#N/A</v>
      </c>
      <c r="E50" t="e">
        <f t="shared" si="0"/>
        <v>#NUM!</v>
      </c>
      <c r="G50" s="6" t="b">
        <f>IF(Statistik!B52&gt;0,LN(Statistik!B52))</f>
        <v>0</v>
      </c>
    </row>
    <row r="51" spans="1:7" x14ac:dyDescent="0.2">
      <c r="A51">
        <v>50</v>
      </c>
      <c r="B51" t="e">
        <f>SMALL(Statistik!B$4:B$10002,A51)</f>
        <v>#NUM!</v>
      </c>
      <c r="C51" t="e">
        <f>IF(Statistik!$B53=0,NA(),($A51-($A51-$A50)/2)/Statistik!$F$9)</f>
        <v>#N/A</v>
      </c>
      <c r="D51" t="e">
        <f>IF(Statistik!$B53=0,NA(),NORMSINV($C51))</f>
        <v>#N/A</v>
      </c>
      <c r="E51" t="e">
        <f t="shared" si="0"/>
        <v>#NUM!</v>
      </c>
      <c r="G51" s="6" t="b">
        <f>IF(Statistik!B53&gt;0,LN(Statistik!B53))</f>
        <v>0</v>
      </c>
    </row>
    <row r="52" spans="1:7" x14ac:dyDescent="0.2">
      <c r="A52">
        <v>51</v>
      </c>
      <c r="B52" t="e">
        <f>SMALL(Statistik!B$4:B$10002,A52)</f>
        <v>#NUM!</v>
      </c>
      <c r="C52" t="e">
        <f>IF(Statistik!$B54=0,NA(),($A52-($A52-$A51)/2)/Statistik!$F$9)</f>
        <v>#N/A</v>
      </c>
      <c r="D52" t="e">
        <f>IF(Statistik!$B54=0,NA(),NORMSINV($C52))</f>
        <v>#N/A</v>
      </c>
      <c r="E52" t="e">
        <f t="shared" si="0"/>
        <v>#NUM!</v>
      </c>
      <c r="G52" s="6" t="b">
        <f>IF(Statistik!B54&gt;0,LN(Statistik!B54))</f>
        <v>0</v>
      </c>
    </row>
    <row r="53" spans="1:7" x14ac:dyDescent="0.2">
      <c r="A53">
        <v>52</v>
      </c>
      <c r="B53" t="e">
        <f>SMALL(Statistik!B$4:B$10002,A53)</f>
        <v>#NUM!</v>
      </c>
      <c r="C53" t="e">
        <f>IF(Statistik!$B55=0,NA(),($A53-($A53-$A52)/2)/Statistik!$F$9)</f>
        <v>#N/A</v>
      </c>
      <c r="D53" t="e">
        <f>IF(Statistik!$B55=0,NA(),NORMSINV($C53))</f>
        <v>#N/A</v>
      </c>
      <c r="E53" t="e">
        <f t="shared" si="0"/>
        <v>#NUM!</v>
      </c>
      <c r="G53" s="6" t="b">
        <f>IF(Statistik!B55&gt;0,LN(Statistik!B55))</f>
        <v>0</v>
      </c>
    </row>
    <row r="54" spans="1:7" x14ac:dyDescent="0.2">
      <c r="A54">
        <v>53</v>
      </c>
      <c r="B54" t="e">
        <f>SMALL(Statistik!B$4:B$10002,A54)</f>
        <v>#NUM!</v>
      </c>
      <c r="C54" t="e">
        <f>IF(Statistik!$B56=0,NA(),($A54-($A54-$A53)/2)/Statistik!$F$9)</f>
        <v>#N/A</v>
      </c>
      <c r="D54" t="e">
        <f>IF(Statistik!$B56=0,NA(),NORMSINV($C54))</f>
        <v>#N/A</v>
      </c>
      <c r="E54" t="e">
        <f t="shared" si="0"/>
        <v>#NUM!</v>
      </c>
      <c r="G54" s="6" t="b">
        <f>IF(Statistik!B56&gt;0,LN(Statistik!B56))</f>
        <v>0</v>
      </c>
    </row>
    <row r="55" spans="1:7" x14ac:dyDescent="0.2">
      <c r="A55">
        <v>54</v>
      </c>
      <c r="B55" t="e">
        <f>SMALL(Statistik!B$4:B$10002,A55)</f>
        <v>#NUM!</v>
      </c>
      <c r="C55" t="e">
        <f>IF(Statistik!$B57=0,NA(),($A55-($A55-$A54)/2)/Statistik!$F$9)</f>
        <v>#N/A</v>
      </c>
      <c r="D55" t="e">
        <f>IF(Statistik!$B57=0,NA(),NORMSINV($C55))</f>
        <v>#N/A</v>
      </c>
      <c r="E55" t="e">
        <f t="shared" si="0"/>
        <v>#NUM!</v>
      </c>
      <c r="G55" s="6" t="b">
        <f>IF(Statistik!B57&gt;0,LN(Statistik!B57))</f>
        <v>0</v>
      </c>
    </row>
    <row r="56" spans="1:7" x14ac:dyDescent="0.2">
      <c r="A56">
        <v>55</v>
      </c>
      <c r="B56" t="e">
        <f>SMALL(Statistik!B$4:B$10002,A56)</f>
        <v>#NUM!</v>
      </c>
      <c r="C56" t="e">
        <f>IF(Statistik!$B58=0,NA(),($A56-($A56-$A55)/2)/Statistik!$F$9)</f>
        <v>#N/A</v>
      </c>
      <c r="D56" t="e">
        <f>IF(Statistik!$B58=0,NA(),NORMSINV($C56))</f>
        <v>#N/A</v>
      </c>
      <c r="E56" t="e">
        <f t="shared" si="0"/>
        <v>#NUM!</v>
      </c>
      <c r="G56" s="6" t="b">
        <f>IF(Statistik!B58&gt;0,LN(Statistik!B58))</f>
        <v>0</v>
      </c>
    </row>
    <row r="57" spans="1:7" x14ac:dyDescent="0.2">
      <c r="A57">
        <v>56</v>
      </c>
      <c r="B57" t="e">
        <f>SMALL(Statistik!B$4:B$10002,A57)</f>
        <v>#NUM!</v>
      </c>
      <c r="C57" t="e">
        <f>IF(Statistik!$B59=0,NA(),($A57-($A57-$A56)/2)/Statistik!$F$9)</f>
        <v>#N/A</v>
      </c>
      <c r="D57" t="e">
        <f>IF(Statistik!$B59=0,NA(),NORMSINV($C57))</f>
        <v>#N/A</v>
      </c>
      <c r="E57" t="e">
        <f t="shared" si="0"/>
        <v>#NUM!</v>
      </c>
      <c r="G57" s="6" t="b">
        <f>IF(Statistik!B59&gt;0,LN(Statistik!B59))</f>
        <v>0</v>
      </c>
    </row>
    <row r="58" spans="1:7" x14ac:dyDescent="0.2">
      <c r="A58">
        <v>57</v>
      </c>
      <c r="B58" t="e">
        <f>SMALL(Statistik!B$4:B$10002,A58)</f>
        <v>#NUM!</v>
      </c>
      <c r="C58" t="e">
        <f>IF(Statistik!$B60=0,NA(),($A58-($A58-$A57)/2)/Statistik!$F$9)</f>
        <v>#N/A</v>
      </c>
      <c r="D58" t="e">
        <f>IF(Statistik!$B60=0,NA(),NORMSINV($C58))</f>
        <v>#N/A</v>
      </c>
      <c r="E58" t="e">
        <f t="shared" si="0"/>
        <v>#NUM!</v>
      </c>
      <c r="G58" s="6" t="b">
        <f>IF(Statistik!B60&gt;0,LN(Statistik!B60))</f>
        <v>0</v>
      </c>
    </row>
    <row r="59" spans="1:7" x14ac:dyDescent="0.2">
      <c r="A59">
        <v>58</v>
      </c>
      <c r="B59" t="e">
        <f>SMALL(Statistik!B$4:B$10002,A59)</f>
        <v>#NUM!</v>
      </c>
      <c r="C59" t="e">
        <f>IF(Statistik!$B61=0,NA(),($A59-($A59-$A58)/2)/Statistik!$F$9)</f>
        <v>#N/A</v>
      </c>
      <c r="D59" t="e">
        <f>IF(Statistik!$B61=0,NA(),NORMSINV($C59))</f>
        <v>#N/A</v>
      </c>
      <c r="E59" t="e">
        <f t="shared" si="0"/>
        <v>#NUM!</v>
      </c>
      <c r="G59" s="6" t="b">
        <f>IF(Statistik!B61&gt;0,LN(Statistik!B61))</f>
        <v>0</v>
      </c>
    </row>
    <row r="60" spans="1:7" x14ac:dyDescent="0.2">
      <c r="A60">
        <v>59</v>
      </c>
      <c r="B60" t="e">
        <f>SMALL(Statistik!B$4:B$10002,A60)</f>
        <v>#NUM!</v>
      </c>
      <c r="C60" t="e">
        <f>IF(Statistik!$B62=0,NA(),($A60-($A60-$A59)/2)/Statistik!$F$9)</f>
        <v>#N/A</v>
      </c>
      <c r="D60" t="e">
        <f>IF(Statistik!$B62=0,NA(),NORMSINV($C60))</f>
        <v>#N/A</v>
      </c>
      <c r="E60" t="e">
        <f t="shared" si="0"/>
        <v>#NUM!</v>
      </c>
      <c r="G60" s="6" t="b">
        <f>IF(Statistik!B62&gt;0,LN(Statistik!B62))</f>
        <v>0</v>
      </c>
    </row>
    <row r="61" spans="1:7" x14ac:dyDescent="0.2">
      <c r="A61">
        <v>60</v>
      </c>
      <c r="B61" t="e">
        <f>SMALL(Statistik!B$4:B$10002,A61)</f>
        <v>#NUM!</v>
      </c>
      <c r="C61" t="e">
        <f>IF(Statistik!$B63=0,NA(),($A61-($A61-$A60)/2)/Statistik!$F$9)</f>
        <v>#N/A</v>
      </c>
      <c r="D61" t="e">
        <f>IF(Statistik!$B63=0,NA(),NORMSINV($C61))</f>
        <v>#N/A</v>
      </c>
      <c r="E61" t="e">
        <f t="shared" si="0"/>
        <v>#NUM!</v>
      </c>
      <c r="G61" s="6" t="b">
        <f>IF(Statistik!B63&gt;0,LN(Statistik!B63))</f>
        <v>0</v>
      </c>
    </row>
    <row r="62" spans="1:7" x14ac:dyDescent="0.2">
      <c r="A62">
        <v>61</v>
      </c>
      <c r="B62" t="e">
        <f>SMALL(Statistik!B$4:B$10002,A62)</f>
        <v>#NUM!</v>
      </c>
      <c r="C62" t="e">
        <f>IF(Statistik!$B64=0,NA(),($A62-($A62-$A61)/2)/Statistik!$F$9)</f>
        <v>#N/A</v>
      </c>
      <c r="D62" t="e">
        <f>IF(Statistik!$B64=0,NA(),NORMSINV($C62))</f>
        <v>#N/A</v>
      </c>
      <c r="E62" t="e">
        <f t="shared" si="0"/>
        <v>#NUM!</v>
      </c>
      <c r="G62" s="6" t="b">
        <f>IF(Statistik!B64&gt;0,LN(Statistik!B64))</f>
        <v>0</v>
      </c>
    </row>
    <row r="63" spans="1:7" x14ac:dyDescent="0.2">
      <c r="A63">
        <v>62</v>
      </c>
      <c r="B63" t="e">
        <f>SMALL(Statistik!B$4:B$10002,A63)</f>
        <v>#NUM!</v>
      </c>
      <c r="C63" t="e">
        <f>IF(Statistik!$B65=0,NA(),($A63-($A63-$A62)/2)/Statistik!$F$9)</f>
        <v>#N/A</v>
      </c>
      <c r="D63" t="e">
        <f>IF(Statistik!$B65=0,NA(),NORMSINV($C63))</f>
        <v>#N/A</v>
      </c>
      <c r="E63" t="e">
        <f t="shared" si="0"/>
        <v>#NUM!</v>
      </c>
      <c r="G63" s="6" t="b">
        <f>IF(Statistik!B65&gt;0,LN(Statistik!B65))</f>
        <v>0</v>
      </c>
    </row>
    <row r="64" spans="1:7" x14ac:dyDescent="0.2">
      <c r="A64">
        <v>63</v>
      </c>
      <c r="B64" t="e">
        <f>SMALL(Statistik!B$4:B$10002,A64)</f>
        <v>#NUM!</v>
      </c>
      <c r="C64" t="e">
        <f>IF(Statistik!$B66=0,NA(),($A64-($A64-$A63)/2)/Statistik!$F$9)</f>
        <v>#N/A</v>
      </c>
      <c r="D64" t="e">
        <f>IF(Statistik!$B66=0,NA(),NORMSINV($C64))</f>
        <v>#N/A</v>
      </c>
      <c r="E64" t="e">
        <f t="shared" si="0"/>
        <v>#NUM!</v>
      </c>
      <c r="G64" s="6" t="b">
        <f>IF(Statistik!B66&gt;0,LN(Statistik!B66))</f>
        <v>0</v>
      </c>
    </row>
    <row r="65" spans="1:7" x14ac:dyDescent="0.2">
      <c r="A65">
        <v>64</v>
      </c>
      <c r="B65" t="e">
        <f>SMALL(Statistik!B$4:B$10002,A65)</f>
        <v>#NUM!</v>
      </c>
      <c r="C65" t="e">
        <f>IF(Statistik!$B67=0,NA(),($A65-($A65-$A64)/2)/Statistik!$F$9)</f>
        <v>#N/A</v>
      </c>
      <c r="D65" t="e">
        <f>IF(Statistik!$B67=0,NA(),NORMSINV($C65))</f>
        <v>#N/A</v>
      </c>
      <c r="E65" t="e">
        <f t="shared" si="0"/>
        <v>#NUM!</v>
      </c>
      <c r="G65" s="6" t="b">
        <f>IF(Statistik!B67&gt;0,LN(Statistik!B67))</f>
        <v>0</v>
      </c>
    </row>
    <row r="66" spans="1:7" x14ac:dyDescent="0.2">
      <c r="A66">
        <v>65</v>
      </c>
      <c r="B66" t="e">
        <f>SMALL(Statistik!B$4:B$10002,A66)</f>
        <v>#NUM!</v>
      </c>
      <c r="C66" t="e">
        <f>IF(Statistik!$B68=0,NA(),($A66-($A66-$A65)/2)/Statistik!$F$9)</f>
        <v>#N/A</v>
      </c>
      <c r="D66" t="e">
        <f>IF(Statistik!$B68=0,NA(),NORMSINV($C66))</f>
        <v>#N/A</v>
      </c>
      <c r="E66" t="e">
        <f t="shared" si="0"/>
        <v>#NUM!</v>
      </c>
      <c r="G66" s="6" t="b">
        <f>IF(Statistik!B68&gt;0,LN(Statistik!B68))</f>
        <v>0</v>
      </c>
    </row>
    <row r="67" spans="1:7" x14ac:dyDescent="0.2">
      <c r="A67">
        <v>66</v>
      </c>
      <c r="B67" t="e">
        <f>SMALL(Statistik!B$4:B$10002,A67)</f>
        <v>#NUM!</v>
      </c>
      <c r="C67" t="e">
        <f>IF(Statistik!$B69=0,NA(),($A67-($A67-$A66)/2)/Statistik!$F$9)</f>
        <v>#N/A</v>
      </c>
      <c r="D67" t="e">
        <f>IF(Statistik!$B69=0,NA(),NORMSINV($C67))</f>
        <v>#N/A</v>
      </c>
      <c r="E67" t="e">
        <f t="shared" ref="E67:E130" si="1">IF(B67=0,NA(),LOG10(B67))</f>
        <v>#NUM!</v>
      </c>
      <c r="G67" s="6" t="b">
        <f>IF(Statistik!B69&gt;0,LN(Statistik!B69))</f>
        <v>0</v>
      </c>
    </row>
    <row r="68" spans="1:7" x14ac:dyDescent="0.2">
      <c r="A68">
        <v>67</v>
      </c>
      <c r="B68" t="e">
        <f>SMALL(Statistik!B$4:B$10002,A68)</f>
        <v>#NUM!</v>
      </c>
      <c r="C68" t="e">
        <f>IF(Statistik!$B70=0,NA(),($A68-($A68-$A67)/2)/Statistik!$F$9)</f>
        <v>#N/A</v>
      </c>
      <c r="D68" t="e">
        <f>IF(Statistik!$B70=0,NA(),NORMSINV($C68))</f>
        <v>#N/A</v>
      </c>
      <c r="E68" t="e">
        <f t="shared" si="1"/>
        <v>#NUM!</v>
      </c>
      <c r="G68" s="6" t="b">
        <f>IF(Statistik!B70&gt;0,LN(Statistik!B70))</f>
        <v>0</v>
      </c>
    </row>
    <row r="69" spans="1:7" x14ac:dyDescent="0.2">
      <c r="A69">
        <v>68</v>
      </c>
      <c r="B69" t="e">
        <f>SMALL(Statistik!B$4:B$10002,A69)</f>
        <v>#NUM!</v>
      </c>
      <c r="C69" t="e">
        <f>IF(Statistik!$B71=0,NA(),($A69-($A69-$A68)/2)/Statistik!$F$9)</f>
        <v>#N/A</v>
      </c>
      <c r="D69" t="e">
        <f>IF(Statistik!$B71=0,NA(),NORMSINV($C69))</f>
        <v>#N/A</v>
      </c>
      <c r="E69" t="e">
        <f t="shared" si="1"/>
        <v>#NUM!</v>
      </c>
      <c r="G69" s="6" t="b">
        <f>IF(Statistik!B71&gt;0,LN(Statistik!B71))</f>
        <v>0</v>
      </c>
    </row>
    <row r="70" spans="1:7" x14ac:dyDescent="0.2">
      <c r="A70">
        <v>69</v>
      </c>
      <c r="B70" t="e">
        <f>SMALL(Statistik!B$4:B$10002,A70)</f>
        <v>#NUM!</v>
      </c>
      <c r="C70" t="e">
        <f>IF(Statistik!$B72=0,NA(),($A70-($A70-$A69)/2)/Statistik!$F$9)</f>
        <v>#N/A</v>
      </c>
      <c r="D70" t="e">
        <f>IF(Statistik!$B72=0,NA(),NORMSINV($C70))</f>
        <v>#N/A</v>
      </c>
      <c r="E70" t="e">
        <f t="shared" si="1"/>
        <v>#NUM!</v>
      </c>
      <c r="G70" s="6" t="b">
        <f>IF(Statistik!B72&gt;0,LN(Statistik!B72))</f>
        <v>0</v>
      </c>
    </row>
    <row r="71" spans="1:7" x14ac:dyDescent="0.2">
      <c r="A71">
        <v>70</v>
      </c>
      <c r="B71" t="e">
        <f>SMALL(Statistik!B$4:B$10002,A71)</f>
        <v>#NUM!</v>
      </c>
      <c r="C71" t="e">
        <f>IF(Statistik!$B73=0,NA(),($A71-($A71-$A70)/2)/Statistik!$F$9)</f>
        <v>#N/A</v>
      </c>
      <c r="D71" t="e">
        <f>IF(Statistik!$B73=0,NA(),NORMSINV($C71))</f>
        <v>#N/A</v>
      </c>
      <c r="E71" t="e">
        <f t="shared" si="1"/>
        <v>#NUM!</v>
      </c>
      <c r="G71" s="6" t="b">
        <f>IF(Statistik!B73&gt;0,LN(Statistik!B73))</f>
        <v>0</v>
      </c>
    </row>
    <row r="72" spans="1:7" x14ac:dyDescent="0.2">
      <c r="A72">
        <v>71</v>
      </c>
      <c r="B72" t="e">
        <f>SMALL(Statistik!B$4:B$10002,A72)</f>
        <v>#NUM!</v>
      </c>
      <c r="C72" t="e">
        <f>IF(Statistik!$B74=0,NA(),($A72-($A72-$A71)/2)/Statistik!$F$9)</f>
        <v>#N/A</v>
      </c>
      <c r="D72" t="e">
        <f>IF(Statistik!$B74=0,NA(),NORMSINV($C72))</f>
        <v>#N/A</v>
      </c>
      <c r="E72" t="e">
        <f t="shared" si="1"/>
        <v>#NUM!</v>
      </c>
      <c r="G72" s="6" t="b">
        <f>IF(Statistik!B74&gt;0,LN(Statistik!B74))</f>
        <v>0</v>
      </c>
    </row>
    <row r="73" spans="1:7" x14ac:dyDescent="0.2">
      <c r="A73">
        <v>72</v>
      </c>
      <c r="B73" t="e">
        <f>SMALL(Statistik!B$4:B$10002,A73)</f>
        <v>#NUM!</v>
      </c>
      <c r="C73" t="e">
        <f>IF(Statistik!$B75=0,NA(),($A73-($A73-$A72)/2)/Statistik!$F$9)</f>
        <v>#N/A</v>
      </c>
      <c r="D73" t="e">
        <f>IF(Statistik!$B75=0,NA(),NORMSINV($C73))</f>
        <v>#N/A</v>
      </c>
      <c r="E73" t="e">
        <f t="shared" si="1"/>
        <v>#NUM!</v>
      </c>
      <c r="G73" s="6" t="b">
        <f>IF(Statistik!B75&gt;0,LN(Statistik!B75))</f>
        <v>0</v>
      </c>
    </row>
    <row r="74" spans="1:7" x14ac:dyDescent="0.2">
      <c r="A74">
        <v>73</v>
      </c>
      <c r="B74" t="e">
        <f>SMALL(Statistik!B$4:B$10002,A74)</f>
        <v>#NUM!</v>
      </c>
      <c r="C74" t="e">
        <f>IF(Statistik!$B76=0,NA(),($A74-($A74-$A73)/2)/Statistik!$F$9)</f>
        <v>#N/A</v>
      </c>
      <c r="D74" t="e">
        <f>IF(Statistik!$B76=0,NA(),NORMSINV($C74))</f>
        <v>#N/A</v>
      </c>
      <c r="E74" t="e">
        <f t="shared" si="1"/>
        <v>#NUM!</v>
      </c>
      <c r="G74" s="6" t="b">
        <f>IF(Statistik!B76&gt;0,LN(Statistik!B76))</f>
        <v>0</v>
      </c>
    </row>
    <row r="75" spans="1:7" x14ac:dyDescent="0.2">
      <c r="A75">
        <v>74</v>
      </c>
      <c r="B75" t="e">
        <f>SMALL(Statistik!B$4:B$10002,A75)</f>
        <v>#NUM!</v>
      </c>
      <c r="C75" t="e">
        <f>IF(Statistik!$B77=0,NA(),($A75-($A75-$A74)/2)/Statistik!$F$9)</f>
        <v>#N/A</v>
      </c>
      <c r="D75" t="e">
        <f>IF(Statistik!$B77=0,NA(),NORMSINV($C75))</f>
        <v>#N/A</v>
      </c>
      <c r="E75" t="e">
        <f t="shared" si="1"/>
        <v>#NUM!</v>
      </c>
      <c r="G75" s="6" t="b">
        <f>IF(Statistik!B77&gt;0,LN(Statistik!B77))</f>
        <v>0</v>
      </c>
    </row>
    <row r="76" spans="1:7" x14ac:dyDescent="0.2">
      <c r="A76">
        <v>75</v>
      </c>
      <c r="B76" t="e">
        <f>SMALL(Statistik!B$4:B$10002,A76)</f>
        <v>#NUM!</v>
      </c>
      <c r="C76" t="e">
        <f>IF(Statistik!$B78=0,NA(),($A76-($A76-$A75)/2)/Statistik!$F$9)</f>
        <v>#N/A</v>
      </c>
      <c r="D76" t="e">
        <f>IF(Statistik!$B78=0,NA(),NORMSINV($C76))</f>
        <v>#N/A</v>
      </c>
      <c r="E76" t="e">
        <f t="shared" si="1"/>
        <v>#NUM!</v>
      </c>
      <c r="G76" s="6" t="b">
        <f>IF(Statistik!B78&gt;0,LN(Statistik!B78))</f>
        <v>0</v>
      </c>
    </row>
    <row r="77" spans="1:7" x14ac:dyDescent="0.2">
      <c r="A77">
        <v>76</v>
      </c>
      <c r="B77" t="e">
        <f>SMALL(Statistik!B$4:B$10002,A77)</f>
        <v>#NUM!</v>
      </c>
      <c r="C77" t="e">
        <f>IF(Statistik!$B79=0,NA(),($A77-($A77-$A76)/2)/Statistik!$F$9)</f>
        <v>#N/A</v>
      </c>
      <c r="D77" t="e">
        <f>IF(Statistik!$B79=0,NA(),NORMSINV($C77))</f>
        <v>#N/A</v>
      </c>
      <c r="E77" t="e">
        <f t="shared" si="1"/>
        <v>#NUM!</v>
      </c>
      <c r="G77" s="6" t="b">
        <f>IF(Statistik!B79&gt;0,LN(Statistik!B79))</f>
        <v>0</v>
      </c>
    </row>
    <row r="78" spans="1:7" x14ac:dyDescent="0.2">
      <c r="A78">
        <v>77</v>
      </c>
      <c r="B78" t="e">
        <f>SMALL(Statistik!B$4:B$10002,A78)</f>
        <v>#NUM!</v>
      </c>
      <c r="C78" t="e">
        <f>IF(Statistik!$B80=0,NA(),($A78-($A78-$A77)/2)/Statistik!$F$9)</f>
        <v>#N/A</v>
      </c>
      <c r="D78" t="e">
        <f>IF(Statistik!$B80=0,NA(),NORMSINV($C78))</f>
        <v>#N/A</v>
      </c>
      <c r="E78" t="e">
        <f t="shared" si="1"/>
        <v>#NUM!</v>
      </c>
      <c r="G78" s="6" t="b">
        <f>IF(Statistik!B80&gt;0,LN(Statistik!B80))</f>
        <v>0</v>
      </c>
    </row>
    <row r="79" spans="1:7" x14ac:dyDescent="0.2">
      <c r="A79">
        <v>78</v>
      </c>
      <c r="B79" t="e">
        <f>SMALL(Statistik!B$4:B$10002,A79)</f>
        <v>#NUM!</v>
      </c>
      <c r="C79" t="e">
        <f>IF(Statistik!$B81=0,NA(),($A79-($A79-$A78)/2)/Statistik!$F$9)</f>
        <v>#N/A</v>
      </c>
      <c r="D79" t="e">
        <f>IF(Statistik!$B81=0,NA(),NORMSINV($C79))</f>
        <v>#N/A</v>
      </c>
      <c r="E79" t="e">
        <f t="shared" si="1"/>
        <v>#NUM!</v>
      </c>
      <c r="G79" s="6" t="b">
        <f>IF(Statistik!B81&gt;0,LN(Statistik!B81))</f>
        <v>0</v>
      </c>
    </row>
    <row r="80" spans="1:7" x14ac:dyDescent="0.2">
      <c r="A80">
        <v>79</v>
      </c>
      <c r="B80" t="e">
        <f>SMALL(Statistik!B$4:B$10002,A80)</f>
        <v>#NUM!</v>
      </c>
      <c r="C80" t="e">
        <f>IF(Statistik!$B82=0,NA(),($A80-($A80-$A79)/2)/Statistik!$F$9)</f>
        <v>#N/A</v>
      </c>
      <c r="D80" t="e">
        <f>IF(Statistik!$B82=0,NA(),NORMSINV($C80))</f>
        <v>#N/A</v>
      </c>
      <c r="E80" t="e">
        <f t="shared" si="1"/>
        <v>#NUM!</v>
      </c>
      <c r="G80" s="6" t="b">
        <f>IF(Statistik!B82&gt;0,LN(Statistik!B82))</f>
        <v>0</v>
      </c>
    </row>
    <row r="81" spans="1:7" x14ac:dyDescent="0.2">
      <c r="A81">
        <v>80</v>
      </c>
      <c r="B81" t="e">
        <f>SMALL(Statistik!B$4:B$10002,A81)</f>
        <v>#NUM!</v>
      </c>
      <c r="C81" t="e">
        <f>IF(Statistik!$B83=0,NA(),($A81-($A81-$A80)/2)/Statistik!$F$9)</f>
        <v>#N/A</v>
      </c>
      <c r="D81" t="e">
        <f>IF(Statistik!$B83=0,NA(),NORMSINV($C81))</f>
        <v>#N/A</v>
      </c>
      <c r="E81" t="e">
        <f t="shared" si="1"/>
        <v>#NUM!</v>
      </c>
      <c r="G81" s="6" t="b">
        <f>IF(Statistik!B83&gt;0,LN(Statistik!B83))</f>
        <v>0</v>
      </c>
    </row>
    <row r="82" spans="1:7" x14ac:dyDescent="0.2">
      <c r="A82">
        <v>81</v>
      </c>
      <c r="B82" t="e">
        <f>SMALL(Statistik!B$4:B$10002,A82)</f>
        <v>#NUM!</v>
      </c>
      <c r="C82" t="e">
        <f>IF(Statistik!$B84=0,NA(),($A82-($A82-$A81)/2)/Statistik!$F$9)</f>
        <v>#N/A</v>
      </c>
      <c r="D82" t="e">
        <f>IF(Statistik!$B84=0,NA(),NORMSINV($C82))</f>
        <v>#N/A</v>
      </c>
      <c r="E82" t="e">
        <f t="shared" si="1"/>
        <v>#NUM!</v>
      </c>
      <c r="G82" s="6" t="b">
        <f>IF(Statistik!B84&gt;0,LN(Statistik!B84))</f>
        <v>0</v>
      </c>
    </row>
    <row r="83" spans="1:7" x14ac:dyDescent="0.2">
      <c r="A83">
        <v>82</v>
      </c>
      <c r="B83" t="e">
        <f>SMALL(Statistik!B$4:B$10002,A83)</f>
        <v>#NUM!</v>
      </c>
      <c r="C83" t="e">
        <f>IF(Statistik!$B85=0,NA(),($A83-($A83-$A82)/2)/Statistik!$F$9)</f>
        <v>#N/A</v>
      </c>
      <c r="D83" t="e">
        <f>IF(Statistik!$B85=0,NA(),NORMSINV($C83))</f>
        <v>#N/A</v>
      </c>
      <c r="E83" t="e">
        <f t="shared" si="1"/>
        <v>#NUM!</v>
      </c>
      <c r="G83" s="6" t="b">
        <f>IF(Statistik!B85&gt;0,LN(Statistik!B85))</f>
        <v>0</v>
      </c>
    </row>
    <row r="84" spans="1:7" x14ac:dyDescent="0.2">
      <c r="A84">
        <v>83</v>
      </c>
      <c r="B84" t="e">
        <f>SMALL(Statistik!B$4:B$10002,A84)</f>
        <v>#NUM!</v>
      </c>
      <c r="C84" t="e">
        <f>IF(Statistik!$B86=0,NA(),($A84-($A84-$A83)/2)/Statistik!$F$9)</f>
        <v>#N/A</v>
      </c>
      <c r="D84" t="e">
        <f>IF(Statistik!$B86=0,NA(),NORMSINV($C84))</f>
        <v>#N/A</v>
      </c>
      <c r="E84" t="e">
        <f t="shared" si="1"/>
        <v>#NUM!</v>
      </c>
      <c r="G84" s="6" t="b">
        <f>IF(Statistik!B86&gt;0,LN(Statistik!B86))</f>
        <v>0</v>
      </c>
    </row>
    <row r="85" spans="1:7" x14ac:dyDescent="0.2">
      <c r="A85">
        <v>84</v>
      </c>
      <c r="B85" t="e">
        <f>SMALL(Statistik!B$4:B$10002,A85)</f>
        <v>#NUM!</v>
      </c>
      <c r="C85" t="e">
        <f>IF(Statistik!$B87=0,NA(),($A85-($A85-$A84)/2)/Statistik!$F$9)</f>
        <v>#N/A</v>
      </c>
      <c r="D85" t="e">
        <f>IF(Statistik!$B87=0,NA(),NORMSINV($C85))</f>
        <v>#N/A</v>
      </c>
      <c r="E85" t="e">
        <f t="shared" si="1"/>
        <v>#NUM!</v>
      </c>
      <c r="G85" s="6" t="b">
        <f>IF(Statistik!B87&gt;0,LN(Statistik!B87))</f>
        <v>0</v>
      </c>
    </row>
    <row r="86" spans="1:7" x14ac:dyDescent="0.2">
      <c r="A86">
        <v>85</v>
      </c>
      <c r="B86" t="e">
        <f>SMALL(Statistik!B$4:B$10002,A86)</f>
        <v>#NUM!</v>
      </c>
      <c r="C86" t="e">
        <f>IF(Statistik!$B88=0,NA(),($A86-($A86-$A85)/2)/Statistik!$F$9)</f>
        <v>#N/A</v>
      </c>
      <c r="D86" t="e">
        <f>IF(Statistik!$B88=0,NA(),NORMSINV($C86))</f>
        <v>#N/A</v>
      </c>
      <c r="E86" t="e">
        <f t="shared" si="1"/>
        <v>#NUM!</v>
      </c>
      <c r="G86" s="6" t="b">
        <f>IF(Statistik!B88&gt;0,LN(Statistik!B88))</f>
        <v>0</v>
      </c>
    </row>
    <row r="87" spans="1:7" x14ac:dyDescent="0.2">
      <c r="A87">
        <v>86</v>
      </c>
      <c r="B87" t="e">
        <f>SMALL(Statistik!B$4:B$10002,A87)</f>
        <v>#NUM!</v>
      </c>
      <c r="C87" t="e">
        <f>IF(Statistik!$B89=0,NA(),($A87-($A87-$A86)/2)/Statistik!$F$9)</f>
        <v>#N/A</v>
      </c>
      <c r="D87" t="e">
        <f>IF(Statistik!$B89=0,NA(),NORMSINV($C87))</f>
        <v>#N/A</v>
      </c>
      <c r="E87" t="e">
        <f t="shared" si="1"/>
        <v>#NUM!</v>
      </c>
      <c r="G87" s="6" t="b">
        <f>IF(Statistik!B89&gt;0,LN(Statistik!B89))</f>
        <v>0</v>
      </c>
    </row>
    <row r="88" spans="1:7" x14ac:dyDescent="0.2">
      <c r="A88">
        <v>87</v>
      </c>
      <c r="B88" t="e">
        <f>SMALL(Statistik!B$4:B$10002,A88)</f>
        <v>#NUM!</v>
      </c>
      <c r="C88" t="e">
        <f>IF(Statistik!$B90=0,NA(),($A88-($A88-$A87)/2)/Statistik!$F$9)</f>
        <v>#N/A</v>
      </c>
      <c r="D88" t="e">
        <f>IF(Statistik!$B90=0,NA(),NORMSINV($C88))</f>
        <v>#N/A</v>
      </c>
      <c r="E88" t="e">
        <f t="shared" si="1"/>
        <v>#NUM!</v>
      </c>
      <c r="G88" s="6" t="b">
        <f>IF(Statistik!B90&gt;0,LN(Statistik!B90))</f>
        <v>0</v>
      </c>
    </row>
    <row r="89" spans="1:7" x14ac:dyDescent="0.2">
      <c r="A89">
        <v>88</v>
      </c>
      <c r="B89" t="e">
        <f>SMALL(Statistik!B$4:B$10002,A89)</f>
        <v>#NUM!</v>
      </c>
      <c r="C89" t="e">
        <f>IF(Statistik!$B91=0,NA(),($A89-($A89-$A88)/2)/Statistik!$F$9)</f>
        <v>#N/A</v>
      </c>
      <c r="D89" t="e">
        <f>IF(Statistik!$B91=0,NA(),NORMSINV($C89))</f>
        <v>#N/A</v>
      </c>
      <c r="E89" t="e">
        <f t="shared" si="1"/>
        <v>#NUM!</v>
      </c>
      <c r="G89" s="6" t="b">
        <f>IF(Statistik!B91&gt;0,LN(Statistik!B91))</f>
        <v>0</v>
      </c>
    </row>
    <row r="90" spans="1:7" x14ac:dyDescent="0.2">
      <c r="A90">
        <v>89</v>
      </c>
      <c r="B90" t="e">
        <f>SMALL(Statistik!B$4:B$10002,A90)</f>
        <v>#NUM!</v>
      </c>
      <c r="C90" t="e">
        <f>IF(Statistik!$B92=0,NA(),($A90-($A90-$A89)/2)/Statistik!$F$9)</f>
        <v>#N/A</v>
      </c>
      <c r="D90" t="e">
        <f>IF(Statistik!$B92=0,NA(),NORMSINV($C90))</f>
        <v>#N/A</v>
      </c>
      <c r="E90" t="e">
        <f t="shared" si="1"/>
        <v>#NUM!</v>
      </c>
      <c r="G90" s="6" t="b">
        <f>IF(Statistik!B92&gt;0,LN(Statistik!B92))</f>
        <v>0</v>
      </c>
    </row>
    <row r="91" spans="1:7" x14ac:dyDescent="0.2">
      <c r="A91">
        <v>90</v>
      </c>
      <c r="B91" t="e">
        <f>SMALL(Statistik!B$4:B$10002,A91)</f>
        <v>#NUM!</v>
      </c>
      <c r="C91" t="e">
        <f>IF(Statistik!$B93=0,NA(),($A91-($A91-$A90)/2)/Statistik!$F$9)</f>
        <v>#N/A</v>
      </c>
      <c r="D91" t="e">
        <f>IF(Statistik!$B93=0,NA(),NORMSINV($C91))</f>
        <v>#N/A</v>
      </c>
      <c r="E91" t="e">
        <f t="shared" si="1"/>
        <v>#NUM!</v>
      </c>
      <c r="G91" s="6" t="b">
        <f>IF(Statistik!B93&gt;0,LN(Statistik!B93))</f>
        <v>0</v>
      </c>
    </row>
    <row r="92" spans="1:7" x14ac:dyDescent="0.2">
      <c r="A92">
        <v>91</v>
      </c>
      <c r="B92" t="e">
        <f>SMALL(Statistik!B$4:B$10002,A92)</f>
        <v>#NUM!</v>
      </c>
      <c r="C92" t="e">
        <f>IF(Statistik!$B94=0,NA(),($A92-($A92-$A91)/2)/Statistik!$F$9)</f>
        <v>#N/A</v>
      </c>
      <c r="D92" t="e">
        <f>IF(Statistik!$B94=0,NA(),NORMSINV($C92))</f>
        <v>#N/A</v>
      </c>
      <c r="E92" t="e">
        <f t="shared" si="1"/>
        <v>#NUM!</v>
      </c>
      <c r="G92" s="6" t="b">
        <f>IF(Statistik!B94&gt;0,LN(Statistik!B94))</f>
        <v>0</v>
      </c>
    </row>
    <row r="93" spans="1:7" x14ac:dyDescent="0.2">
      <c r="A93">
        <v>92</v>
      </c>
      <c r="B93" t="e">
        <f>SMALL(Statistik!B$4:B$10002,A93)</f>
        <v>#NUM!</v>
      </c>
      <c r="C93" t="e">
        <f>IF(Statistik!$B95=0,NA(),($A93-($A93-$A92)/2)/Statistik!$F$9)</f>
        <v>#N/A</v>
      </c>
      <c r="D93" t="e">
        <f>IF(Statistik!$B95=0,NA(),NORMSINV($C93))</f>
        <v>#N/A</v>
      </c>
      <c r="E93" t="e">
        <f t="shared" si="1"/>
        <v>#NUM!</v>
      </c>
      <c r="G93" s="6" t="b">
        <f>IF(Statistik!B95&gt;0,LN(Statistik!B95))</f>
        <v>0</v>
      </c>
    </row>
    <row r="94" spans="1:7" x14ac:dyDescent="0.2">
      <c r="A94">
        <v>93</v>
      </c>
      <c r="B94" t="e">
        <f>SMALL(Statistik!B$4:B$10002,A94)</f>
        <v>#NUM!</v>
      </c>
      <c r="C94" t="e">
        <f>IF(Statistik!$B96=0,NA(),($A94-($A94-$A93)/2)/Statistik!$F$9)</f>
        <v>#N/A</v>
      </c>
      <c r="D94" t="e">
        <f>IF(Statistik!$B96=0,NA(),NORMSINV($C94))</f>
        <v>#N/A</v>
      </c>
      <c r="E94" t="e">
        <f t="shared" si="1"/>
        <v>#NUM!</v>
      </c>
      <c r="G94" s="6" t="b">
        <f>IF(Statistik!B96&gt;0,LN(Statistik!B96))</f>
        <v>0</v>
      </c>
    </row>
    <row r="95" spans="1:7" x14ac:dyDescent="0.2">
      <c r="A95">
        <v>94</v>
      </c>
      <c r="B95" t="e">
        <f>SMALL(Statistik!B$4:B$10002,A95)</f>
        <v>#NUM!</v>
      </c>
      <c r="C95" t="e">
        <f>IF(Statistik!$B97=0,NA(),($A95-($A95-$A94)/2)/Statistik!$F$9)</f>
        <v>#N/A</v>
      </c>
      <c r="D95" t="e">
        <f>IF(Statistik!$B97=0,NA(),NORMSINV($C95))</f>
        <v>#N/A</v>
      </c>
      <c r="E95" t="e">
        <f t="shared" si="1"/>
        <v>#NUM!</v>
      </c>
      <c r="G95" s="6" t="b">
        <f>IF(Statistik!B97&gt;0,LN(Statistik!B97))</f>
        <v>0</v>
      </c>
    </row>
    <row r="96" spans="1:7" x14ac:dyDescent="0.2">
      <c r="A96">
        <v>95</v>
      </c>
      <c r="B96" t="e">
        <f>SMALL(Statistik!B$4:B$10002,A96)</f>
        <v>#NUM!</v>
      </c>
      <c r="C96" t="e">
        <f>IF(Statistik!$B98=0,NA(),($A96-($A96-$A95)/2)/Statistik!$F$9)</f>
        <v>#N/A</v>
      </c>
      <c r="D96" t="e">
        <f>IF(Statistik!$B98=0,NA(),NORMSINV($C96))</f>
        <v>#N/A</v>
      </c>
      <c r="E96" t="e">
        <f t="shared" si="1"/>
        <v>#NUM!</v>
      </c>
      <c r="G96" s="6" t="b">
        <f>IF(Statistik!B98&gt;0,LN(Statistik!B98))</f>
        <v>0</v>
      </c>
    </row>
    <row r="97" spans="1:7" x14ac:dyDescent="0.2">
      <c r="A97">
        <v>96</v>
      </c>
      <c r="B97" t="e">
        <f>SMALL(Statistik!B$4:B$10002,A97)</f>
        <v>#NUM!</v>
      </c>
      <c r="C97" t="e">
        <f>IF(Statistik!$B99=0,NA(),($A97-($A97-$A96)/2)/Statistik!$F$9)</f>
        <v>#N/A</v>
      </c>
      <c r="D97" t="e">
        <f>IF(Statistik!$B99=0,NA(),NORMSINV($C97))</f>
        <v>#N/A</v>
      </c>
      <c r="E97" t="e">
        <f t="shared" si="1"/>
        <v>#NUM!</v>
      </c>
      <c r="G97" s="6" t="b">
        <f>IF(Statistik!B99&gt;0,LN(Statistik!B99))</f>
        <v>0</v>
      </c>
    </row>
    <row r="98" spans="1:7" x14ac:dyDescent="0.2">
      <c r="A98">
        <v>97</v>
      </c>
      <c r="B98" t="e">
        <f>SMALL(Statistik!B$4:B$10002,A98)</f>
        <v>#NUM!</v>
      </c>
      <c r="C98" t="e">
        <f>IF(Statistik!$B100=0,NA(),($A98-($A98-$A97)/2)/Statistik!$F$9)</f>
        <v>#N/A</v>
      </c>
      <c r="D98" t="e">
        <f>IF(Statistik!$B100=0,NA(),NORMSINV($C98))</f>
        <v>#N/A</v>
      </c>
      <c r="E98" t="e">
        <f t="shared" si="1"/>
        <v>#NUM!</v>
      </c>
      <c r="G98" s="6" t="b">
        <f>IF(Statistik!B100&gt;0,LN(Statistik!B100))</f>
        <v>0</v>
      </c>
    </row>
    <row r="99" spans="1:7" x14ac:dyDescent="0.2">
      <c r="A99">
        <v>98</v>
      </c>
      <c r="B99" t="e">
        <f>SMALL(Statistik!B$4:B$10002,A99)</f>
        <v>#NUM!</v>
      </c>
      <c r="C99" t="e">
        <f>IF(Statistik!$B101=0,NA(),($A99-($A99-$A98)/2)/Statistik!$F$9)</f>
        <v>#N/A</v>
      </c>
      <c r="D99" t="e">
        <f>IF(Statistik!$B101=0,NA(),NORMSINV($C99))</f>
        <v>#N/A</v>
      </c>
      <c r="E99" t="e">
        <f t="shared" si="1"/>
        <v>#NUM!</v>
      </c>
      <c r="G99" s="6" t="b">
        <f>IF(Statistik!B101&gt;0,LN(Statistik!B101))</f>
        <v>0</v>
      </c>
    </row>
    <row r="100" spans="1:7" x14ac:dyDescent="0.2">
      <c r="A100">
        <v>99</v>
      </c>
      <c r="B100" t="e">
        <f>SMALL(Statistik!B$4:B$10002,A100)</f>
        <v>#NUM!</v>
      </c>
      <c r="C100" t="e">
        <f>IF(Statistik!$B102=0,NA(),($A100-($A100-$A99)/2)/Statistik!$F$9)</f>
        <v>#N/A</v>
      </c>
      <c r="D100" t="e">
        <f>IF(Statistik!$B102=0,NA(),NORMSINV($C100))</f>
        <v>#N/A</v>
      </c>
      <c r="E100" t="e">
        <f t="shared" si="1"/>
        <v>#NUM!</v>
      </c>
      <c r="G100" s="6" t="b">
        <f>IF(Statistik!B102&gt;0,LN(Statistik!B102))</f>
        <v>0</v>
      </c>
    </row>
    <row r="101" spans="1:7" x14ac:dyDescent="0.2">
      <c r="A101">
        <v>100</v>
      </c>
      <c r="B101" t="e">
        <f>SMALL(Statistik!B$4:B$10002,A101)</f>
        <v>#NUM!</v>
      </c>
      <c r="C101" t="e">
        <f>IF(Statistik!$B103=0,NA(),($A101-($A101-$A100)/2)/Statistik!$F$9)</f>
        <v>#N/A</v>
      </c>
      <c r="D101" t="e">
        <f>IF(Statistik!$B103=0,NA(),NORMSINV($C101))</f>
        <v>#N/A</v>
      </c>
      <c r="E101" t="e">
        <f t="shared" si="1"/>
        <v>#NUM!</v>
      </c>
      <c r="G101" s="6" t="b">
        <f>IF(Statistik!B103&gt;0,LN(Statistik!B103))</f>
        <v>0</v>
      </c>
    </row>
    <row r="102" spans="1:7" x14ac:dyDescent="0.2">
      <c r="A102">
        <v>101</v>
      </c>
      <c r="B102" t="e">
        <f>SMALL(Statistik!B$4:B$10002,A102)</f>
        <v>#NUM!</v>
      </c>
      <c r="C102" t="e">
        <f>IF(Statistik!$B104=0,NA(),($A102-($A102-$A101)/2)/Statistik!$F$9)</f>
        <v>#N/A</v>
      </c>
      <c r="D102" t="e">
        <f>IF(Statistik!$B104=0,NA(),NORMSINV($C102))</f>
        <v>#N/A</v>
      </c>
      <c r="E102" t="e">
        <f t="shared" si="1"/>
        <v>#NUM!</v>
      </c>
      <c r="G102" s="6" t="b">
        <f>IF(Statistik!B104&gt;0,LN(Statistik!B104))</f>
        <v>0</v>
      </c>
    </row>
    <row r="103" spans="1:7" x14ac:dyDescent="0.2">
      <c r="A103">
        <v>102</v>
      </c>
      <c r="B103" t="e">
        <f>SMALL(Statistik!B$4:B$10002,A103)</f>
        <v>#NUM!</v>
      </c>
      <c r="C103" t="e">
        <f>IF(Statistik!$B105=0,NA(),($A103-($A103-$A102)/2)/Statistik!$F$9)</f>
        <v>#N/A</v>
      </c>
      <c r="D103" t="e">
        <f>IF(Statistik!$B105=0,NA(),NORMSINV($C103))</f>
        <v>#N/A</v>
      </c>
      <c r="E103" t="e">
        <f t="shared" si="1"/>
        <v>#NUM!</v>
      </c>
      <c r="G103" s="6" t="b">
        <f>IF(Statistik!B105&gt;0,LN(Statistik!B105))</f>
        <v>0</v>
      </c>
    </row>
    <row r="104" spans="1:7" x14ac:dyDescent="0.2">
      <c r="A104">
        <v>103</v>
      </c>
      <c r="B104" t="e">
        <f>SMALL(Statistik!B$4:B$10002,A104)</f>
        <v>#NUM!</v>
      </c>
      <c r="C104" t="e">
        <f>IF(Statistik!$B106=0,NA(),($A104-($A104-$A103)/2)/Statistik!$F$9)</f>
        <v>#N/A</v>
      </c>
      <c r="D104" t="e">
        <f>IF(Statistik!$B106=0,NA(),NORMSINV($C104))</f>
        <v>#N/A</v>
      </c>
      <c r="E104" t="e">
        <f t="shared" si="1"/>
        <v>#NUM!</v>
      </c>
      <c r="G104" s="6" t="b">
        <f>IF(Statistik!B106&gt;0,LN(Statistik!B106))</f>
        <v>0</v>
      </c>
    </row>
    <row r="105" spans="1:7" x14ac:dyDescent="0.2">
      <c r="A105">
        <v>104</v>
      </c>
      <c r="B105" t="e">
        <f>SMALL(Statistik!B$4:B$10002,A105)</f>
        <v>#NUM!</v>
      </c>
      <c r="C105" t="e">
        <f>IF(Statistik!$B107=0,NA(),($A105-($A105-$A104)/2)/Statistik!$F$9)</f>
        <v>#N/A</v>
      </c>
      <c r="D105" t="e">
        <f>IF(Statistik!$B107=0,NA(),NORMSINV($C105))</f>
        <v>#N/A</v>
      </c>
      <c r="E105" t="e">
        <f t="shared" si="1"/>
        <v>#NUM!</v>
      </c>
      <c r="G105" s="6" t="b">
        <f>IF(Statistik!B107&gt;0,LN(Statistik!B107))</f>
        <v>0</v>
      </c>
    </row>
    <row r="106" spans="1:7" x14ac:dyDescent="0.2">
      <c r="A106">
        <v>105</v>
      </c>
      <c r="B106" t="e">
        <f>SMALL(Statistik!B$4:B$10002,A106)</f>
        <v>#NUM!</v>
      </c>
      <c r="C106" t="e">
        <f>IF(Statistik!$B108=0,NA(),($A106-($A106-$A105)/2)/Statistik!$F$9)</f>
        <v>#N/A</v>
      </c>
      <c r="D106" t="e">
        <f>IF(Statistik!$B108=0,NA(),NORMSINV($C106))</f>
        <v>#N/A</v>
      </c>
      <c r="E106" t="e">
        <f t="shared" si="1"/>
        <v>#NUM!</v>
      </c>
      <c r="G106" s="6" t="b">
        <f>IF(Statistik!B108&gt;0,LN(Statistik!B108))</f>
        <v>0</v>
      </c>
    </row>
    <row r="107" spans="1:7" x14ac:dyDescent="0.2">
      <c r="A107">
        <v>106</v>
      </c>
      <c r="B107" t="e">
        <f>SMALL(Statistik!B$4:B$10002,A107)</f>
        <v>#NUM!</v>
      </c>
      <c r="C107" t="e">
        <f>IF(Statistik!$B109=0,NA(),($A107-($A107-$A106)/2)/Statistik!$F$9)</f>
        <v>#N/A</v>
      </c>
      <c r="D107" t="e">
        <f>IF(Statistik!$B109=0,NA(),NORMSINV($C107))</f>
        <v>#N/A</v>
      </c>
      <c r="E107" t="e">
        <f t="shared" si="1"/>
        <v>#NUM!</v>
      </c>
      <c r="G107" s="6" t="b">
        <f>IF(Statistik!B109&gt;0,LN(Statistik!B109))</f>
        <v>0</v>
      </c>
    </row>
    <row r="108" spans="1:7" x14ac:dyDescent="0.2">
      <c r="A108">
        <v>107</v>
      </c>
      <c r="B108" t="e">
        <f>SMALL(Statistik!B$4:B$10002,A108)</f>
        <v>#NUM!</v>
      </c>
      <c r="C108" t="e">
        <f>IF(Statistik!$B110=0,NA(),($A108-($A108-$A107)/2)/Statistik!$F$9)</f>
        <v>#N/A</v>
      </c>
      <c r="D108" t="e">
        <f>IF(Statistik!$B110=0,NA(),NORMSINV($C108))</f>
        <v>#N/A</v>
      </c>
      <c r="E108" t="e">
        <f t="shared" si="1"/>
        <v>#NUM!</v>
      </c>
      <c r="G108" s="6" t="b">
        <f>IF(Statistik!B110&gt;0,LN(Statistik!B110))</f>
        <v>0</v>
      </c>
    </row>
    <row r="109" spans="1:7" x14ac:dyDescent="0.2">
      <c r="A109">
        <v>108</v>
      </c>
      <c r="B109" t="e">
        <f>SMALL(Statistik!B$4:B$10002,A109)</f>
        <v>#NUM!</v>
      </c>
      <c r="C109" t="e">
        <f>IF(Statistik!$B111=0,NA(),($A109-($A109-$A108)/2)/Statistik!$F$9)</f>
        <v>#N/A</v>
      </c>
      <c r="D109" t="e">
        <f>IF(Statistik!$B111=0,NA(),NORMSINV($C109))</f>
        <v>#N/A</v>
      </c>
      <c r="E109" t="e">
        <f t="shared" si="1"/>
        <v>#NUM!</v>
      </c>
      <c r="G109" s="6" t="b">
        <f>IF(Statistik!B111&gt;0,LN(Statistik!B111))</f>
        <v>0</v>
      </c>
    </row>
    <row r="110" spans="1:7" x14ac:dyDescent="0.2">
      <c r="A110">
        <v>109</v>
      </c>
      <c r="B110" t="e">
        <f>SMALL(Statistik!B$4:B$10002,A110)</f>
        <v>#NUM!</v>
      </c>
      <c r="C110" t="e">
        <f>IF(Statistik!$B112=0,NA(),($A110-($A110-$A109)/2)/Statistik!$F$9)</f>
        <v>#N/A</v>
      </c>
      <c r="D110" t="e">
        <f>IF(Statistik!$B112=0,NA(),NORMSINV($C110))</f>
        <v>#N/A</v>
      </c>
      <c r="E110" t="e">
        <f t="shared" si="1"/>
        <v>#NUM!</v>
      </c>
      <c r="G110" s="6" t="b">
        <f>IF(Statistik!B112&gt;0,LN(Statistik!B112))</f>
        <v>0</v>
      </c>
    </row>
    <row r="111" spans="1:7" x14ac:dyDescent="0.2">
      <c r="A111">
        <v>110</v>
      </c>
      <c r="B111" t="e">
        <f>SMALL(Statistik!B$4:B$10002,A111)</f>
        <v>#NUM!</v>
      </c>
      <c r="C111" t="e">
        <f>IF(Statistik!$B113=0,NA(),($A111-($A111-$A110)/2)/Statistik!$F$9)</f>
        <v>#N/A</v>
      </c>
      <c r="D111" t="e">
        <f>IF(Statistik!$B113=0,NA(),NORMSINV($C111))</f>
        <v>#N/A</v>
      </c>
      <c r="E111" t="e">
        <f t="shared" si="1"/>
        <v>#NUM!</v>
      </c>
      <c r="G111" s="6" t="b">
        <f>IF(Statistik!B113&gt;0,LN(Statistik!B113))</f>
        <v>0</v>
      </c>
    </row>
    <row r="112" spans="1:7" x14ac:dyDescent="0.2">
      <c r="A112">
        <v>111</v>
      </c>
      <c r="B112" t="e">
        <f>SMALL(Statistik!B$4:B$10002,A112)</f>
        <v>#NUM!</v>
      </c>
      <c r="C112" t="e">
        <f>IF(Statistik!$B114=0,NA(),($A112-($A112-$A111)/2)/Statistik!$F$9)</f>
        <v>#N/A</v>
      </c>
      <c r="D112" t="e">
        <f>IF(Statistik!$B114=0,NA(),NORMSINV($C112))</f>
        <v>#N/A</v>
      </c>
      <c r="E112" t="e">
        <f t="shared" si="1"/>
        <v>#NUM!</v>
      </c>
      <c r="G112" s="6" t="b">
        <f>IF(Statistik!B114&gt;0,LN(Statistik!B114))</f>
        <v>0</v>
      </c>
    </row>
    <row r="113" spans="1:7" x14ac:dyDescent="0.2">
      <c r="A113">
        <v>112</v>
      </c>
      <c r="B113" t="e">
        <f>SMALL(Statistik!B$4:B$10002,A113)</f>
        <v>#NUM!</v>
      </c>
      <c r="C113" t="e">
        <f>IF(Statistik!$B115=0,NA(),($A113-($A113-$A112)/2)/Statistik!$F$9)</f>
        <v>#N/A</v>
      </c>
      <c r="D113" t="e">
        <f>IF(Statistik!$B115=0,NA(),NORMSINV($C113))</f>
        <v>#N/A</v>
      </c>
      <c r="E113" t="e">
        <f t="shared" si="1"/>
        <v>#NUM!</v>
      </c>
      <c r="G113" s="6" t="b">
        <f>IF(Statistik!B115&gt;0,LN(Statistik!B115))</f>
        <v>0</v>
      </c>
    </row>
    <row r="114" spans="1:7" x14ac:dyDescent="0.2">
      <c r="A114">
        <v>113</v>
      </c>
      <c r="B114" t="e">
        <f>SMALL(Statistik!B$4:B$10002,A114)</f>
        <v>#NUM!</v>
      </c>
      <c r="C114" t="e">
        <f>IF(Statistik!$B116=0,NA(),($A114-($A114-$A113)/2)/Statistik!$F$9)</f>
        <v>#N/A</v>
      </c>
      <c r="D114" t="e">
        <f>IF(Statistik!$B116=0,NA(),NORMSINV($C114))</f>
        <v>#N/A</v>
      </c>
      <c r="E114" t="e">
        <f t="shared" si="1"/>
        <v>#NUM!</v>
      </c>
      <c r="G114" s="6" t="b">
        <f>IF(Statistik!B116&gt;0,LN(Statistik!B116))</f>
        <v>0</v>
      </c>
    </row>
    <row r="115" spans="1:7" x14ac:dyDescent="0.2">
      <c r="A115">
        <v>114</v>
      </c>
      <c r="B115" t="e">
        <f>SMALL(Statistik!B$4:B$10002,A115)</f>
        <v>#NUM!</v>
      </c>
      <c r="C115" t="e">
        <f>IF(Statistik!$B117=0,NA(),($A115-($A115-$A114)/2)/Statistik!$F$9)</f>
        <v>#N/A</v>
      </c>
      <c r="D115" t="e">
        <f>IF(Statistik!$B117=0,NA(),NORMSINV($C115))</f>
        <v>#N/A</v>
      </c>
      <c r="E115" t="e">
        <f t="shared" si="1"/>
        <v>#NUM!</v>
      </c>
      <c r="G115" s="6" t="b">
        <f>IF(Statistik!B117&gt;0,LN(Statistik!B117))</f>
        <v>0</v>
      </c>
    </row>
    <row r="116" spans="1:7" x14ac:dyDescent="0.2">
      <c r="A116">
        <v>115</v>
      </c>
      <c r="B116" t="e">
        <f>SMALL(Statistik!B$4:B$10002,A116)</f>
        <v>#NUM!</v>
      </c>
      <c r="C116" t="e">
        <f>IF(Statistik!$B118=0,NA(),($A116-($A116-$A115)/2)/Statistik!$F$9)</f>
        <v>#N/A</v>
      </c>
      <c r="D116" t="e">
        <f>IF(Statistik!$B118=0,NA(),NORMSINV($C116))</f>
        <v>#N/A</v>
      </c>
      <c r="E116" t="e">
        <f t="shared" si="1"/>
        <v>#NUM!</v>
      </c>
      <c r="G116" s="6" t="b">
        <f>IF(Statistik!B118&gt;0,LN(Statistik!B118))</f>
        <v>0</v>
      </c>
    </row>
    <row r="117" spans="1:7" x14ac:dyDescent="0.2">
      <c r="A117">
        <v>116</v>
      </c>
      <c r="B117" t="e">
        <f>SMALL(Statistik!B$4:B$10002,A117)</f>
        <v>#NUM!</v>
      </c>
      <c r="C117" t="e">
        <f>IF(Statistik!$B119=0,NA(),($A117-($A117-$A116)/2)/Statistik!$F$9)</f>
        <v>#N/A</v>
      </c>
      <c r="D117" t="e">
        <f>IF(Statistik!$B119=0,NA(),NORMSINV($C117))</f>
        <v>#N/A</v>
      </c>
      <c r="E117" t="e">
        <f t="shared" si="1"/>
        <v>#NUM!</v>
      </c>
      <c r="G117" s="6" t="b">
        <f>IF(Statistik!B119&gt;0,LN(Statistik!B119))</f>
        <v>0</v>
      </c>
    </row>
    <row r="118" spans="1:7" x14ac:dyDescent="0.2">
      <c r="A118">
        <v>117</v>
      </c>
      <c r="B118" t="e">
        <f>SMALL(Statistik!B$4:B$10002,A118)</f>
        <v>#NUM!</v>
      </c>
      <c r="C118" t="e">
        <f>IF(Statistik!$B120=0,NA(),($A118-($A118-$A117)/2)/Statistik!$F$9)</f>
        <v>#N/A</v>
      </c>
      <c r="D118" t="e">
        <f>IF(Statistik!$B120=0,NA(),NORMSINV($C118))</f>
        <v>#N/A</v>
      </c>
      <c r="E118" t="e">
        <f t="shared" si="1"/>
        <v>#NUM!</v>
      </c>
      <c r="G118" s="6" t="b">
        <f>IF(Statistik!B120&gt;0,LN(Statistik!B120))</f>
        <v>0</v>
      </c>
    </row>
    <row r="119" spans="1:7" x14ac:dyDescent="0.2">
      <c r="A119">
        <v>118</v>
      </c>
      <c r="B119" t="e">
        <f>SMALL(Statistik!B$4:B$10002,A119)</f>
        <v>#NUM!</v>
      </c>
      <c r="C119" t="e">
        <f>IF(Statistik!$B121=0,NA(),($A119-($A119-$A118)/2)/Statistik!$F$9)</f>
        <v>#N/A</v>
      </c>
      <c r="D119" t="e">
        <f>IF(Statistik!$B121=0,NA(),NORMSINV($C119))</f>
        <v>#N/A</v>
      </c>
      <c r="E119" t="e">
        <f t="shared" si="1"/>
        <v>#NUM!</v>
      </c>
      <c r="G119" s="6" t="b">
        <f>IF(Statistik!B121&gt;0,LN(Statistik!B121))</f>
        <v>0</v>
      </c>
    </row>
    <row r="120" spans="1:7" x14ac:dyDescent="0.2">
      <c r="A120">
        <v>119</v>
      </c>
      <c r="B120" t="e">
        <f>SMALL(Statistik!B$4:B$10002,A120)</f>
        <v>#NUM!</v>
      </c>
      <c r="C120" t="e">
        <f>IF(Statistik!$B122=0,NA(),($A120-($A120-$A119)/2)/Statistik!$F$9)</f>
        <v>#N/A</v>
      </c>
      <c r="D120" t="e">
        <f>IF(Statistik!$B122=0,NA(),NORMSINV($C120))</f>
        <v>#N/A</v>
      </c>
      <c r="E120" t="e">
        <f t="shared" si="1"/>
        <v>#NUM!</v>
      </c>
      <c r="G120" s="6" t="b">
        <f>IF(Statistik!B122&gt;0,LN(Statistik!B122))</f>
        <v>0</v>
      </c>
    </row>
    <row r="121" spans="1:7" x14ac:dyDescent="0.2">
      <c r="A121">
        <v>120</v>
      </c>
      <c r="B121" t="e">
        <f>SMALL(Statistik!B$4:B$10002,A121)</f>
        <v>#NUM!</v>
      </c>
      <c r="C121" t="e">
        <f>IF(Statistik!$B123=0,NA(),($A121-($A121-$A120)/2)/Statistik!$F$9)</f>
        <v>#N/A</v>
      </c>
      <c r="D121" t="e">
        <f>IF(Statistik!$B123=0,NA(),NORMSINV($C121))</f>
        <v>#N/A</v>
      </c>
      <c r="E121" t="e">
        <f t="shared" si="1"/>
        <v>#NUM!</v>
      </c>
      <c r="G121" s="6" t="b">
        <f>IF(Statistik!B123&gt;0,LN(Statistik!B123))</f>
        <v>0</v>
      </c>
    </row>
    <row r="122" spans="1:7" x14ac:dyDescent="0.2">
      <c r="A122">
        <v>121</v>
      </c>
      <c r="B122" t="e">
        <f>SMALL(Statistik!B$4:B$10002,A122)</f>
        <v>#NUM!</v>
      </c>
      <c r="C122" t="e">
        <f>IF(Statistik!$B124=0,NA(),($A122-($A122-$A121)/2)/Statistik!$F$9)</f>
        <v>#N/A</v>
      </c>
      <c r="D122" t="e">
        <f>IF(Statistik!$B124=0,NA(),NORMSINV($C122))</f>
        <v>#N/A</v>
      </c>
      <c r="E122" t="e">
        <f t="shared" si="1"/>
        <v>#NUM!</v>
      </c>
      <c r="G122" s="6" t="b">
        <f>IF(Statistik!B124&gt;0,LN(Statistik!B124))</f>
        <v>0</v>
      </c>
    </row>
    <row r="123" spans="1:7" x14ac:dyDescent="0.2">
      <c r="A123">
        <v>122</v>
      </c>
      <c r="B123" t="e">
        <f>SMALL(Statistik!B$4:B$10002,A123)</f>
        <v>#NUM!</v>
      </c>
      <c r="C123" t="e">
        <f>IF(Statistik!$B125=0,NA(),($A123-($A123-$A122)/2)/Statistik!$F$9)</f>
        <v>#N/A</v>
      </c>
      <c r="D123" t="e">
        <f>IF(Statistik!$B125=0,NA(),NORMSINV($C123))</f>
        <v>#N/A</v>
      </c>
      <c r="E123" t="e">
        <f t="shared" si="1"/>
        <v>#NUM!</v>
      </c>
      <c r="G123" s="6" t="b">
        <f>IF(Statistik!B125&gt;0,LN(Statistik!B125))</f>
        <v>0</v>
      </c>
    </row>
    <row r="124" spans="1:7" x14ac:dyDescent="0.2">
      <c r="A124">
        <v>123</v>
      </c>
      <c r="B124" t="e">
        <f>SMALL(Statistik!B$4:B$10002,A124)</f>
        <v>#NUM!</v>
      </c>
      <c r="C124" t="e">
        <f>IF(Statistik!$B126=0,NA(),($A124-($A124-$A123)/2)/Statistik!$F$9)</f>
        <v>#N/A</v>
      </c>
      <c r="D124" t="e">
        <f>IF(Statistik!$B126=0,NA(),NORMSINV($C124))</f>
        <v>#N/A</v>
      </c>
      <c r="E124" t="e">
        <f t="shared" si="1"/>
        <v>#NUM!</v>
      </c>
      <c r="G124" s="6" t="b">
        <f>IF(Statistik!B126&gt;0,LN(Statistik!B126))</f>
        <v>0</v>
      </c>
    </row>
    <row r="125" spans="1:7" x14ac:dyDescent="0.2">
      <c r="A125">
        <v>124</v>
      </c>
      <c r="B125" t="e">
        <f>SMALL(Statistik!B$4:B$10002,A125)</f>
        <v>#NUM!</v>
      </c>
      <c r="C125" t="e">
        <f>IF(Statistik!$B127=0,NA(),($A125-($A125-$A124)/2)/Statistik!$F$9)</f>
        <v>#N/A</v>
      </c>
      <c r="D125" t="e">
        <f>IF(Statistik!$B127=0,NA(),NORMSINV($C125))</f>
        <v>#N/A</v>
      </c>
      <c r="E125" t="e">
        <f t="shared" si="1"/>
        <v>#NUM!</v>
      </c>
      <c r="G125" s="6" t="b">
        <f>IF(Statistik!B127&gt;0,LN(Statistik!B127))</f>
        <v>0</v>
      </c>
    </row>
    <row r="126" spans="1:7" x14ac:dyDescent="0.2">
      <c r="A126">
        <v>125</v>
      </c>
      <c r="B126" t="e">
        <f>SMALL(Statistik!B$4:B$10002,A126)</f>
        <v>#NUM!</v>
      </c>
      <c r="C126" t="e">
        <f>IF(Statistik!$B128=0,NA(),($A126-($A126-$A125)/2)/Statistik!$F$9)</f>
        <v>#N/A</v>
      </c>
      <c r="D126" t="e">
        <f>IF(Statistik!$B128=0,NA(),NORMSINV($C126))</f>
        <v>#N/A</v>
      </c>
      <c r="E126" t="e">
        <f t="shared" si="1"/>
        <v>#NUM!</v>
      </c>
      <c r="G126" s="6" t="b">
        <f>IF(Statistik!B128&gt;0,LN(Statistik!B128))</f>
        <v>0</v>
      </c>
    </row>
    <row r="127" spans="1:7" x14ac:dyDescent="0.2">
      <c r="A127">
        <v>126</v>
      </c>
      <c r="B127" t="e">
        <f>SMALL(Statistik!B$4:B$10002,A127)</f>
        <v>#NUM!</v>
      </c>
      <c r="C127" t="e">
        <f>IF(Statistik!$B129=0,NA(),($A127-($A127-$A126)/2)/Statistik!$F$9)</f>
        <v>#N/A</v>
      </c>
      <c r="D127" t="e">
        <f>IF(Statistik!$B129=0,NA(),NORMSINV($C127))</f>
        <v>#N/A</v>
      </c>
      <c r="E127" t="e">
        <f t="shared" si="1"/>
        <v>#NUM!</v>
      </c>
      <c r="G127" s="6" t="b">
        <f>IF(Statistik!B129&gt;0,LN(Statistik!B129))</f>
        <v>0</v>
      </c>
    </row>
    <row r="128" spans="1:7" x14ac:dyDescent="0.2">
      <c r="A128">
        <v>127</v>
      </c>
      <c r="B128" t="e">
        <f>SMALL(Statistik!B$4:B$10002,A128)</f>
        <v>#NUM!</v>
      </c>
      <c r="C128" t="e">
        <f>IF(Statistik!$B130=0,NA(),($A128-($A128-$A127)/2)/Statistik!$F$9)</f>
        <v>#N/A</v>
      </c>
      <c r="D128" t="e">
        <f>IF(Statistik!$B130=0,NA(),NORMSINV($C128))</f>
        <v>#N/A</v>
      </c>
      <c r="E128" t="e">
        <f t="shared" si="1"/>
        <v>#NUM!</v>
      </c>
      <c r="G128" s="6" t="b">
        <f>IF(Statistik!B130&gt;0,LN(Statistik!B130))</f>
        <v>0</v>
      </c>
    </row>
    <row r="129" spans="1:7" x14ac:dyDescent="0.2">
      <c r="A129">
        <v>128</v>
      </c>
      <c r="B129" t="e">
        <f>SMALL(Statistik!B$4:B$10002,A129)</f>
        <v>#NUM!</v>
      </c>
      <c r="C129" t="e">
        <f>IF(Statistik!$B131=0,NA(),($A129-($A129-$A128)/2)/Statistik!$F$9)</f>
        <v>#N/A</v>
      </c>
      <c r="D129" t="e">
        <f>IF(Statistik!$B131=0,NA(),NORMSINV($C129))</f>
        <v>#N/A</v>
      </c>
      <c r="E129" t="e">
        <f t="shared" si="1"/>
        <v>#NUM!</v>
      </c>
      <c r="G129" s="6" t="b">
        <f>IF(Statistik!B131&gt;0,LN(Statistik!B131))</f>
        <v>0</v>
      </c>
    </row>
    <row r="130" spans="1:7" x14ac:dyDescent="0.2">
      <c r="A130">
        <v>129</v>
      </c>
      <c r="B130" t="e">
        <f>SMALL(Statistik!B$4:B$10002,A130)</f>
        <v>#NUM!</v>
      </c>
      <c r="C130" t="e">
        <f>IF(Statistik!$B132=0,NA(),($A130-($A130-$A129)/2)/Statistik!$F$9)</f>
        <v>#N/A</v>
      </c>
      <c r="D130" t="e">
        <f>IF(Statistik!$B132=0,NA(),NORMSINV($C130))</f>
        <v>#N/A</v>
      </c>
      <c r="E130" t="e">
        <f t="shared" si="1"/>
        <v>#NUM!</v>
      </c>
      <c r="G130" s="6" t="b">
        <f>IF(Statistik!B132&gt;0,LN(Statistik!B132))</f>
        <v>0</v>
      </c>
    </row>
    <row r="131" spans="1:7" x14ac:dyDescent="0.2">
      <c r="A131">
        <v>130</v>
      </c>
      <c r="B131" t="e">
        <f>SMALL(Statistik!B$4:B$10002,A131)</f>
        <v>#NUM!</v>
      </c>
      <c r="C131" t="e">
        <f>IF(Statistik!$B133=0,NA(),($A131-($A131-$A130)/2)/Statistik!$F$9)</f>
        <v>#N/A</v>
      </c>
      <c r="D131" t="e">
        <f>IF(Statistik!$B133=0,NA(),NORMSINV($C131))</f>
        <v>#N/A</v>
      </c>
      <c r="E131" t="e">
        <f t="shared" ref="E131:E194" si="2">IF(B131=0,NA(),LOG10(B131))</f>
        <v>#NUM!</v>
      </c>
      <c r="G131" s="6" t="b">
        <f>IF(Statistik!B133&gt;0,LN(Statistik!B133))</f>
        <v>0</v>
      </c>
    </row>
    <row r="132" spans="1:7" x14ac:dyDescent="0.2">
      <c r="A132">
        <v>131</v>
      </c>
      <c r="B132" t="e">
        <f>SMALL(Statistik!B$4:B$10002,A132)</f>
        <v>#NUM!</v>
      </c>
      <c r="C132" t="e">
        <f>IF(Statistik!$B134=0,NA(),($A132-($A132-$A131)/2)/Statistik!$F$9)</f>
        <v>#N/A</v>
      </c>
      <c r="D132" t="e">
        <f>IF(Statistik!$B134=0,NA(),NORMSINV($C132))</f>
        <v>#N/A</v>
      </c>
      <c r="E132" t="e">
        <f t="shared" si="2"/>
        <v>#NUM!</v>
      </c>
      <c r="G132" s="6" t="b">
        <f>IF(Statistik!B134&gt;0,LN(Statistik!B134))</f>
        <v>0</v>
      </c>
    </row>
    <row r="133" spans="1:7" x14ac:dyDescent="0.2">
      <c r="A133">
        <v>132</v>
      </c>
      <c r="B133" t="e">
        <f>SMALL(Statistik!B$4:B$10002,A133)</f>
        <v>#NUM!</v>
      </c>
      <c r="C133" t="e">
        <f>IF(Statistik!$B135=0,NA(),($A133-($A133-$A132)/2)/Statistik!$F$9)</f>
        <v>#N/A</v>
      </c>
      <c r="D133" t="e">
        <f>IF(Statistik!$B135=0,NA(),NORMSINV($C133))</f>
        <v>#N/A</v>
      </c>
      <c r="E133" t="e">
        <f t="shared" si="2"/>
        <v>#NUM!</v>
      </c>
      <c r="G133" s="6" t="b">
        <f>IF(Statistik!B135&gt;0,LN(Statistik!B135))</f>
        <v>0</v>
      </c>
    </row>
    <row r="134" spans="1:7" x14ac:dyDescent="0.2">
      <c r="A134">
        <v>133</v>
      </c>
      <c r="B134" t="e">
        <f>SMALL(Statistik!B$4:B$10002,A134)</f>
        <v>#NUM!</v>
      </c>
      <c r="C134" t="e">
        <f>IF(Statistik!$B136=0,NA(),($A134-($A134-$A133)/2)/Statistik!$F$9)</f>
        <v>#N/A</v>
      </c>
      <c r="D134" t="e">
        <f>IF(Statistik!$B136=0,NA(),NORMSINV($C134))</f>
        <v>#N/A</v>
      </c>
      <c r="E134" t="e">
        <f t="shared" si="2"/>
        <v>#NUM!</v>
      </c>
      <c r="G134" s="6" t="b">
        <f>IF(Statistik!B136&gt;0,LN(Statistik!B136))</f>
        <v>0</v>
      </c>
    </row>
    <row r="135" spans="1:7" x14ac:dyDescent="0.2">
      <c r="A135">
        <v>134</v>
      </c>
      <c r="B135" t="e">
        <f>SMALL(Statistik!B$4:B$10002,A135)</f>
        <v>#NUM!</v>
      </c>
      <c r="C135" t="e">
        <f>IF(Statistik!$B137=0,NA(),($A135-($A135-$A134)/2)/Statistik!$F$9)</f>
        <v>#N/A</v>
      </c>
      <c r="D135" t="e">
        <f>IF(Statistik!$B137=0,NA(),NORMSINV($C135))</f>
        <v>#N/A</v>
      </c>
      <c r="E135" t="e">
        <f t="shared" si="2"/>
        <v>#NUM!</v>
      </c>
      <c r="G135" s="6" t="b">
        <f>IF(Statistik!B137&gt;0,LN(Statistik!B137))</f>
        <v>0</v>
      </c>
    </row>
    <row r="136" spans="1:7" x14ac:dyDescent="0.2">
      <c r="A136">
        <v>135</v>
      </c>
      <c r="B136" t="e">
        <f>SMALL(Statistik!B$4:B$10002,A136)</f>
        <v>#NUM!</v>
      </c>
      <c r="C136" t="e">
        <f>IF(Statistik!$B138=0,NA(),($A136-($A136-$A135)/2)/Statistik!$F$9)</f>
        <v>#N/A</v>
      </c>
      <c r="D136" t="e">
        <f>IF(Statistik!$B138=0,NA(),NORMSINV($C136))</f>
        <v>#N/A</v>
      </c>
      <c r="E136" t="e">
        <f t="shared" si="2"/>
        <v>#NUM!</v>
      </c>
      <c r="G136" s="6" t="b">
        <f>IF(Statistik!B138&gt;0,LN(Statistik!B138))</f>
        <v>0</v>
      </c>
    </row>
    <row r="137" spans="1:7" x14ac:dyDescent="0.2">
      <c r="A137">
        <v>136</v>
      </c>
      <c r="B137" t="e">
        <f>SMALL(Statistik!B$4:B$10002,A137)</f>
        <v>#NUM!</v>
      </c>
      <c r="C137" t="e">
        <f>IF(Statistik!$B139=0,NA(),($A137-($A137-$A136)/2)/Statistik!$F$9)</f>
        <v>#N/A</v>
      </c>
      <c r="D137" t="e">
        <f>IF(Statistik!$B139=0,NA(),NORMSINV($C137))</f>
        <v>#N/A</v>
      </c>
      <c r="E137" t="e">
        <f t="shared" si="2"/>
        <v>#NUM!</v>
      </c>
      <c r="G137" s="6" t="b">
        <f>IF(Statistik!B139&gt;0,LN(Statistik!B139))</f>
        <v>0</v>
      </c>
    </row>
    <row r="138" spans="1:7" x14ac:dyDescent="0.2">
      <c r="A138">
        <v>137</v>
      </c>
      <c r="B138" t="e">
        <f>SMALL(Statistik!B$4:B$10002,A138)</f>
        <v>#NUM!</v>
      </c>
      <c r="C138" t="e">
        <f>IF(Statistik!$B140=0,NA(),($A138-($A138-$A137)/2)/Statistik!$F$9)</f>
        <v>#N/A</v>
      </c>
      <c r="D138" t="e">
        <f>IF(Statistik!$B140=0,NA(),NORMSINV($C138))</f>
        <v>#N/A</v>
      </c>
      <c r="E138" t="e">
        <f t="shared" si="2"/>
        <v>#NUM!</v>
      </c>
      <c r="G138" s="6" t="b">
        <f>IF(Statistik!B140&gt;0,LN(Statistik!B140))</f>
        <v>0</v>
      </c>
    </row>
    <row r="139" spans="1:7" x14ac:dyDescent="0.2">
      <c r="A139">
        <v>138</v>
      </c>
      <c r="B139" t="e">
        <f>SMALL(Statistik!B$4:B$10002,A139)</f>
        <v>#NUM!</v>
      </c>
      <c r="C139" t="e">
        <f>IF(Statistik!$B141=0,NA(),($A139-($A139-$A138)/2)/Statistik!$F$9)</f>
        <v>#N/A</v>
      </c>
      <c r="D139" t="e">
        <f>IF(Statistik!$B141=0,NA(),NORMSINV($C139))</f>
        <v>#N/A</v>
      </c>
      <c r="E139" t="e">
        <f t="shared" si="2"/>
        <v>#NUM!</v>
      </c>
      <c r="G139" s="6" t="b">
        <f>IF(Statistik!B141&gt;0,LN(Statistik!B141))</f>
        <v>0</v>
      </c>
    </row>
    <row r="140" spans="1:7" x14ac:dyDescent="0.2">
      <c r="A140">
        <v>139</v>
      </c>
      <c r="B140" t="e">
        <f>SMALL(Statistik!B$4:B$10002,A140)</f>
        <v>#NUM!</v>
      </c>
      <c r="C140" t="e">
        <f>IF(Statistik!$B142=0,NA(),($A140-($A140-$A139)/2)/Statistik!$F$9)</f>
        <v>#N/A</v>
      </c>
      <c r="D140" t="e">
        <f>IF(Statistik!$B142=0,NA(),NORMSINV($C140))</f>
        <v>#N/A</v>
      </c>
      <c r="E140" t="e">
        <f t="shared" si="2"/>
        <v>#NUM!</v>
      </c>
      <c r="G140" s="6" t="b">
        <f>IF(Statistik!B142&gt;0,LN(Statistik!B142))</f>
        <v>0</v>
      </c>
    </row>
    <row r="141" spans="1:7" x14ac:dyDescent="0.2">
      <c r="A141">
        <v>140</v>
      </c>
      <c r="B141" t="e">
        <f>SMALL(Statistik!B$4:B$10002,A141)</f>
        <v>#NUM!</v>
      </c>
      <c r="C141" t="e">
        <f>IF(Statistik!$B143=0,NA(),($A141-($A141-$A140)/2)/Statistik!$F$9)</f>
        <v>#N/A</v>
      </c>
      <c r="D141" t="e">
        <f>IF(Statistik!$B143=0,NA(),NORMSINV($C141))</f>
        <v>#N/A</v>
      </c>
      <c r="E141" t="e">
        <f t="shared" si="2"/>
        <v>#NUM!</v>
      </c>
      <c r="G141" s="6" t="b">
        <f>IF(Statistik!B143&gt;0,LN(Statistik!B143))</f>
        <v>0</v>
      </c>
    </row>
    <row r="142" spans="1:7" x14ac:dyDescent="0.2">
      <c r="A142">
        <v>141</v>
      </c>
      <c r="B142" t="e">
        <f>SMALL(Statistik!B$4:B$10002,A142)</f>
        <v>#NUM!</v>
      </c>
      <c r="C142" t="e">
        <f>IF(Statistik!$B144=0,NA(),($A142-($A142-$A141)/2)/Statistik!$F$9)</f>
        <v>#N/A</v>
      </c>
      <c r="D142" t="e">
        <f>IF(Statistik!$B144=0,NA(),NORMSINV($C142))</f>
        <v>#N/A</v>
      </c>
      <c r="E142" t="e">
        <f t="shared" si="2"/>
        <v>#NUM!</v>
      </c>
      <c r="G142" s="6" t="b">
        <f>IF(Statistik!B144&gt;0,LN(Statistik!B144))</f>
        <v>0</v>
      </c>
    </row>
    <row r="143" spans="1:7" x14ac:dyDescent="0.2">
      <c r="A143">
        <v>142</v>
      </c>
      <c r="B143" t="e">
        <f>SMALL(Statistik!B$4:B$10002,A143)</f>
        <v>#NUM!</v>
      </c>
      <c r="C143" t="e">
        <f>IF(Statistik!$B145=0,NA(),($A143-($A143-$A142)/2)/Statistik!$F$9)</f>
        <v>#N/A</v>
      </c>
      <c r="D143" t="e">
        <f>IF(Statistik!$B145=0,NA(),NORMSINV($C143))</f>
        <v>#N/A</v>
      </c>
      <c r="E143" t="e">
        <f t="shared" si="2"/>
        <v>#NUM!</v>
      </c>
      <c r="G143" s="6" t="b">
        <f>IF(Statistik!B145&gt;0,LN(Statistik!B145))</f>
        <v>0</v>
      </c>
    </row>
    <row r="144" spans="1:7" x14ac:dyDescent="0.2">
      <c r="A144">
        <v>143</v>
      </c>
      <c r="B144" t="e">
        <f>SMALL(Statistik!B$4:B$10002,A144)</f>
        <v>#NUM!</v>
      </c>
      <c r="C144" t="e">
        <f>IF(Statistik!$B146=0,NA(),($A144-($A144-$A143)/2)/Statistik!$F$9)</f>
        <v>#N/A</v>
      </c>
      <c r="D144" t="e">
        <f>IF(Statistik!$B146=0,NA(),NORMSINV($C144))</f>
        <v>#N/A</v>
      </c>
      <c r="E144" t="e">
        <f t="shared" si="2"/>
        <v>#NUM!</v>
      </c>
      <c r="G144" s="6" t="b">
        <f>IF(Statistik!B146&gt;0,LN(Statistik!B146))</f>
        <v>0</v>
      </c>
    </row>
    <row r="145" spans="1:7" x14ac:dyDescent="0.2">
      <c r="A145">
        <v>144</v>
      </c>
      <c r="B145" t="e">
        <f>SMALL(Statistik!B$4:B$10002,A145)</f>
        <v>#NUM!</v>
      </c>
      <c r="C145" t="e">
        <f>IF(Statistik!$B147=0,NA(),($A145-($A145-$A144)/2)/Statistik!$F$9)</f>
        <v>#N/A</v>
      </c>
      <c r="D145" t="e">
        <f>IF(Statistik!$B147=0,NA(),NORMSINV($C145))</f>
        <v>#N/A</v>
      </c>
      <c r="E145" t="e">
        <f t="shared" si="2"/>
        <v>#NUM!</v>
      </c>
      <c r="G145" s="6" t="b">
        <f>IF(Statistik!B147&gt;0,LN(Statistik!B147))</f>
        <v>0</v>
      </c>
    </row>
    <row r="146" spans="1:7" x14ac:dyDescent="0.2">
      <c r="A146">
        <v>145</v>
      </c>
      <c r="B146" t="e">
        <f>SMALL(Statistik!B$4:B$10002,A146)</f>
        <v>#NUM!</v>
      </c>
      <c r="C146" t="e">
        <f>IF(Statistik!$B148=0,NA(),($A146-($A146-$A145)/2)/Statistik!$F$9)</f>
        <v>#N/A</v>
      </c>
      <c r="D146" t="e">
        <f>IF(Statistik!$B148=0,NA(),NORMSINV($C146))</f>
        <v>#N/A</v>
      </c>
      <c r="E146" t="e">
        <f t="shared" si="2"/>
        <v>#NUM!</v>
      </c>
      <c r="G146" s="6" t="b">
        <f>IF(Statistik!B148&gt;0,LN(Statistik!B148))</f>
        <v>0</v>
      </c>
    </row>
    <row r="147" spans="1:7" x14ac:dyDescent="0.2">
      <c r="A147">
        <v>146</v>
      </c>
      <c r="B147" t="e">
        <f>SMALL(Statistik!B$4:B$10002,A147)</f>
        <v>#NUM!</v>
      </c>
      <c r="C147" t="e">
        <f>IF(Statistik!$B149=0,NA(),($A147-($A147-$A146)/2)/Statistik!$F$9)</f>
        <v>#N/A</v>
      </c>
      <c r="D147" t="e">
        <f>IF(Statistik!$B149=0,NA(),NORMSINV($C147))</f>
        <v>#N/A</v>
      </c>
      <c r="E147" t="e">
        <f t="shared" si="2"/>
        <v>#NUM!</v>
      </c>
      <c r="G147" s="6" t="b">
        <f>IF(Statistik!B149&gt;0,LN(Statistik!B149))</f>
        <v>0</v>
      </c>
    </row>
    <row r="148" spans="1:7" x14ac:dyDescent="0.2">
      <c r="A148">
        <v>147</v>
      </c>
      <c r="B148" t="e">
        <f>SMALL(Statistik!B$4:B$10002,A148)</f>
        <v>#NUM!</v>
      </c>
      <c r="C148" t="e">
        <f>IF(Statistik!$B150=0,NA(),($A148-($A148-$A147)/2)/Statistik!$F$9)</f>
        <v>#N/A</v>
      </c>
      <c r="D148" t="e">
        <f>IF(Statistik!$B150=0,NA(),NORMSINV($C148))</f>
        <v>#N/A</v>
      </c>
      <c r="E148" t="e">
        <f t="shared" si="2"/>
        <v>#NUM!</v>
      </c>
      <c r="G148" s="6" t="b">
        <f>IF(Statistik!B150&gt;0,LN(Statistik!B150))</f>
        <v>0</v>
      </c>
    </row>
    <row r="149" spans="1:7" x14ac:dyDescent="0.2">
      <c r="A149">
        <v>148</v>
      </c>
      <c r="B149" t="e">
        <f>SMALL(Statistik!B$4:B$10002,A149)</f>
        <v>#NUM!</v>
      </c>
      <c r="C149" t="e">
        <f>IF(Statistik!$B151=0,NA(),($A149-($A149-$A148)/2)/Statistik!$F$9)</f>
        <v>#N/A</v>
      </c>
      <c r="D149" t="e">
        <f>IF(Statistik!$B151=0,NA(),NORMSINV($C149))</f>
        <v>#N/A</v>
      </c>
      <c r="E149" t="e">
        <f t="shared" si="2"/>
        <v>#NUM!</v>
      </c>
      <c r="G149" s="6" t="b">
        <f>IF(Statistik!B151&gt;0,LN(Statistik!B151))</f>
        <v>0</v>
      </c>
    </row>
    <row r="150" spans="1:7" x14ac:dyDescent="0.2">
      <c r="A150">
        <v>149</v>
      </c>
      <c r="B150" t="e">
        <f>SMALL(Statistik!B$4:B$10002,A150)</f>
        <v>#NUM!</v>
      </c>
      <c r="C150" t="e">
        <f>IF(Statistik!$B152=0,NA(),($A150-($A150-$A149)/2)/Statistik!$F$9)</f>
        <v>#N/A</v>
      </c>
      <c r="D150" t="e">
        <f>IF(Statistik!$B152=0,NA(),NORMSINV($C150))</f>
        <v>#N/A</v>
      </c>
      <c r="E150" t="e">
        <f t="shared" si="2"/>
        <v>#NUM!</v>
      </c>
      <c r="G150" s="6" t="b">
        <f>IF(Statistik!B152&gt;0,LN(Statistik!B152))</f>
        <v>0</v>
      </c>
    </row>
    <row r="151" spans="1:7" x14ac:dyDescent="0.2">
      <c r="A151">
        <v>150</v>
      </c>
      <c r="B151" t="e">
        <f>SMALL(Statistik!B$4:B$10002,A151)</f>
        <v>#NUM!</v>
      </c>
      <c r="C151" t="e">
        <f>IF(Statistik!$B153=0,NA(),($A151-($A151-$A150)/2)/Statistik!$F$9)</f>
        <v>#N/A</v>
      </c>
      <c r="D151" t="e">
        <f>IF(Statistik!$B153=0,NA(),NORMSINV($C151))</f>
        <v>#N/A</v>
      </c>
      <c r="E151" t="e">
        <f t="shared" si="2"/>
        <v>#NUM!</v>
      </c>
      <c r="G151" s="6" t="b">
        <f>IF(Statistik!B153&gt;0,LN(Statistik!B153))</f>
        <v>0</v>
      </c>
    </row>
    <row r="152" spans="1:7" x14ac:dyDescent="0.2">
      <c r="A152">
        <v>151</v>
      </c>
      <c r="B152" t="e">
        <f>SMALL(Statistik!B$4:B$10002,A152)</f>
        <v>#NUM!</v>
      </c>
      <c r="C152" t="e">
        <f>IF(Statistik!$B154=0,NA(),($A152-($A152-$A151)/2)/Statistik!$F$9)</f>
        <v>#N/A</v>
      </c>
      <c r="D152" t="e">
        <f>IF(Statistik!$B154=0,NA(),NORMSINV($C152))</f>
        <v>#N/A</v>
      </c>
      <c r="E152" t="e">
        <f t="shared" si="2"/>
        <v>#NUM!</v>
      </c>
      <c r="G152" s="6" t="b">
        <f>IF(Statistik!B154&gt;0,LN(Statistik!B154))</f>
        <v>0</v>
      </c>
    </row>
    <row r="153" spans="1:7" x14ac:dyDescent="0.2">
      <c r="A153">
        <v>152</v>
      </c>
      <c r="B153" t="e">
        <f>SMALL(Statistik!B$4:B$10002,A153)</f>
        <v>#NUM!</v>
      </c>
      <c r="C153" t="e">
        <f>IF(Statistik!$B155=0,NA(),($A153-($A153-$A152)/2)/Statistik!$F$9)</f>
        <v>#N/A</v>
      </c>
      <c r="D153" t="e">
        <f>IF(Statistik!$B155=0,NA(),NORMSINV($C153))</f>
        <v>#N/A</v>
      </c>
      <c r="E153" t="e">
        <f t="shared" si="2"/>
        <v>#NUM!</v>
      </c>
      <c r="G153" s="6" t="b">
        <f>IF(Statistik!B155&gt;0,LN(Statistik!B155))</f>
        <v>0</v>
      </c>
    </row>
    <row r="154" spans="1:7" x14ac:dyDescent="0.2">
      <c r="A154">
        <v>153</v>
      </c>
      <c r="B154" t="e">
        <f>SMALL(Statistik!B$4:B$10002,A154)</f>
        <v>#NUM!</v>
      </c>
      <c r="C154" t="e">
        <f>IF(Statistik!$B156=0,NA(),($A154-($A154-$A153)/2)/Statistik!$F$9)</f>
        <v>#N/A</v>
      </c>
      <c r="D154" t="e">
        <f>IF(Statistik!$B156=0,NA(),NORMSINV($C154))</f>
        <v>#N/A</v>
      </c>
      <c r="E154" t="e">
        <f t="shared" si="2"/>
        <v>#NUM!</v>
      </c>
      <c r="G154" s="6" t="b">
        <f>IF(Statistik!B156&gt;0,LN(Statistik!B156))</f>
        <v>0</v>
      </c>
    </row>
    <row r="155" spans="1:7" x14ac:dyDescent="0.2">
      <c r="A155">
        <v>154</v>
      </c>
      <c r="B155" t="e">
        <f>SMALL(Statistik!B$4:B$10002,A155)</f>
        <v>#NUM!</v>
      </c>
      <c r="C155" t="e">
        <f>IF(Statistik!$B157=0,NA(),($A155-($A155-$A154)/2)/Statistik!$F$9)</f>
        <v>#N/A</v>
      </c>
      <c r="D155" t="e">
        <f>IF(Statistik!$B157=0,NA(),NORMSINV($C155))</f>
        <v>#N/A</v>
      </c>
      <c r="E155" t="e">
        <f t="shared" si="2"/>
        <v>#NUM!</v>
      </c>
      <c r="G155" s="6" t="b">
        <f>IF(Statistik!B157&gt;0,LN(Statistik!B157))</f>
        <v>0</v>
      </c>
    </row>
    <row r="156" spans="1:7" x14ac:dyDescent="0.2">
      <c r="A156">
        <v>155</v>
      </c>
      <c r="B156" t="e">
        <f>SMALL(Statistik!B$4:B$10002,A156)</f>
        <v>#NUM!</v>
      </c>
      <c r="C156" t="e">
        <f>IF(Statistik!$B158=0,NA(),($A156-($A156-$A155)/2)/Statistik!$F$9)</f>
        <v>#N/A</v>
      </c>
      <c r="D156" t="e">
        <f>IF(Statistik!$B158=0,NA(),NORMSINV($C156))</f>
        <v>#N/A</v>
      </c>
      <c r="E156" t="e">
        <f t="shared" si="2"/>
        <v>#NUM!</v>
      </c>
      <c r="G156" s="6" t="b">
        <f>IF(Statistik!B158&gt;0,LN(Statistik!B158))</f>
        <v>0</v>
      </c>
    </row>
    <row r="157" spans="1:7" x14ac:dyDescent="0.2">
      <c r="A157">
        <v>156</v>
      </c>
      <c r="B157" t="e">
        <f>SMALL(Statistik!B$4:B$10002,A157)</f>
        <v>#NUM!</v>
      </c>
      <c r="C157" t="e">
        <f>IF(Statistik!$B159=0,NA(),($A157-($A157-$A156)/2)/Statistik!$F$9)</f>
        <v>#N/A</v>
      </c>
      <c r="D157" t="e">
        <f>IF(Statistik!$B159=0,NA(),NORMSINV($C157))</f>
        <v>#N/A</v>
      </c>
      <c r="E157" t="e">
        <f t="shared" si="2"/>
        <v>#NUM!</v>
      </c>
      <c r="G157" s="6" t="b">
        <f>IF(Statistik!B159&gt;0,LN(Statistik!B159))</f>
        <v>0</v>
      </c>
    </row>
    <row r="158" spans="1:7" x14ac:dyDescent="0.2">
      <c r="A158">
        <v>157</v>
      </c>
      <c r="B158" t="e">
        <f>SMALL(Statistik!B$4:B$10002,A158)</f>
        <v>#NUM!</v>
      </c>
      <c r="C158" t="e">
        <f>IF(Statistik!$B160=0,NA(),($A158-($A158-$A157)/2)/Statistik!$F$9)</f>
        <v>#N/A</v>
      </c>
      <c r="D158" t="e">
        <f>IF(Statistik!$B160=0,NA(),NORMSINV($C158))</f>
        <v>#N/A</v>
      </c>
      <c r="E158" t="e">
        <f t="shared" si="2"/>
        <v>#NUM!</v>
      </c>
      <c r="G158" s="6" t="b">
        <f>IF(Statistik!B160&gt;0,LN(Statistik!B160))</f>
        <v>0</v>
      </c>
    </row>
    <row r="159" spans="1:7" x14ac:dyDescent="0.2">
      <c r="A159">
        <v>158</v>
      </c>
      <c r="B159" t="e">
        <f>SMALL(Statistik!B$4:B$10002,A159)</f>
        <v>#NUM!</v>
      </c>
      <c r="C159" t="e">
        <f>IF(Statistik!$B161=0,NA(),($A159-($A159-$A158)/2)/Statistik!$F$9)</f>
        <v>#N/A</v>
      </c>
      <c r="D159" t="e">
        <f>IF(Statistik!$B161=0,NA(),NORMSINV($C159))</f>
        <v>#N/A</v>
      </c>
      <c r="E159" t="e">
        <f t="shared" si="2"/>
        <v>#NUM!</v>
      </c>
      <c r="G159" s="6" t="b">
        <f>IF(Statistik!B161&gt;0,LN(Statistik!B161))</f>
        <v>0</v>
      </c>
    </row>
    <row r="160" spans="1:7" x14ac:dyDescent="0.2">
      <c r="A160">
        <v>159</v>
      </c>
      <c r="B160" t="e">
        <f>SMALL(Statistik!B$4:B$10002,A160)</f>
        <v>#NUM!</v>
      </c>
      <c r="C160" t="e">
        <f>IF(Statistik!$B162=0,NA(),($A160-($A160-$A159)/2)/Statistik!$F$9)</f>
        <v>#N/A</v>
      </c>
      <c r="D160" t="e">
        <f>IF(Statistik!$B162=0,NA(),NORMSINV($C160))</f>
        <v>#N/A</v>
      </c>
      <c r="E160" t="e">
        <f t="shared" si="2"/>
        <v>#NUM!</v>
      </c>
      <c r="G160" s="6" t="b">
        <f>IF(Statistik!B162&gt;0,LN(Statistik!B162))</f>
        <v>0</v>
      </c>
    </row>
    <row r="161" spans="1:7" x14ac:dyDescent="0.2">
      <c r="A161">
        <v>160</v>
      </c>
      <c r="B161" t="e">
        <f>SMALL(Statistik!B$4:B$10002,A161)</f>
        <v>#NUM!</v>
      </c>
      <c r="C161" t="e">
        <f>IF(Statistik!$B163=0,NA(),($A161-($A161-$A160)/2)/Statistik!$F$9)</f>
        <v>#N/A</v>
      </c>
      <c r="D161" t="e">
        <f>IF(Statistik!$B163=0,NA(),NORMSINV($C161))</f>
        <v>#N/A</v>
      </c>
      <c r="E161" t="e">
        <f t="shared" si="2"/>
        <v>#NUM!</v>
      </c>
      <c r="G161" s="6" t="b">
        <f>IF(Statistik!B163&gt;0,LN(Statistik!B163))</f>
        <v>0</v>
      </c>
    </row>
    <row r="162" spans="1:7" x14ac:dyDescent="0.2">
      <c r="A162">
        <v>161</v>
      </c>
      <c r="B162" t="e">
        <f>SMALL(Statistik!B$4:B$10002,A162)</f>
        <v>#NUM!</v>
      </c>
      <c r="C162" t="e">
        <f>IF(Statistik!$B164=0,NA(),($A162-($A162-$A161)/2)/Statistik!$F$9)</f>
        <v>#N/A</v>
      </c>
      <c r="D162" t="e">
        <f>IF(Statistik!$B164=0,NA(),NORMSINV($C162))</f>
        <v>#N/A</v>
      </c>
      <c r="E162" t="e">
        <f t="shared" si="2"/>
        <v>#NUM!</v>
      </c>
      <c r="G162" s="6" t="b">
        <f>IF(Statistik!B164&gt;0,LN(Statistik!B164))</f>
        <v>0</v>
      </c>
    </row>
    <row r="163" spans="1:7" x14ac:dyDescent="0.2">
      <c r="A163">
        <v>162</v>
      </c>
      <c r="B163" t="e">
        <f>SMALL(Statistik!B$4:B$10002,A163)</f>
        <v>#NUM!</v>
      </c>
      <c r="C163" t="e">
        <f>IF(Statistik!$B165=0,NA(),($A163-($A163-$A162)/2)/Statistik!$F$9)</f>
        <v>#N/A</v>
      </c>
      <c r="D163" t="e">
        <f>IF(Statistik!$B165=0,NA(),NORMSINV($C163))</f>
        <v>#N/A</v>
      </c>
      <c r="E163" t="e">
        <f t="shared" si="2"/>
        <v>#NUM!</v>
      </c>
      <c r="G163" s="6" t="b">
        <f>IF(Statistik!B165&gt;0,LN(Statistik!B165))</f>
        <v>0</v>
      </c>
    </row>
    <row r="164" spans="1:7" x14ac:dyDescent="0.2">
      <c r="A164">
        <v>163</v>
      </c>
      <c r="B164" t="e">
        <f>SMALL(Statistik!B$4:B$10002,A164)</f>
        <v>#NUM!</v>
      </c>
      <c r="C164" t="e">
        <f>IF(Statistik!$B166=0,NA(),($A164-($A164-$A163)/2)/Statistik!$F$9)</f>
        <v>#N/A</v>
      </c>
      <c r="D164" t="e">
        <f>IF(Statistik!$B166=0,NA(),NORMSINV($C164))</f>
        <v>#N/A</v>
      </c>
      <c r="E164" t="e">
        <f t="shared" si="2"/>
        <v>#NUM!</v>
      </c>
      <c r="G164" s="6" t="b">
        <f>IF(Statistik!B166&gt;0,LN(Statistik!B166))</f>
        <v>0</v>
      </c>
    </row>
    <row r="165" spans="1:7" x14ac:dyDescent="0.2">
      <c r="A165">
        <v>164</v>
      </c>
      <c r="B165" t="e">
        <f>SMALL(Statistik!B$4:B$10002,A165)</f>
        <v>#NUM!</v>
      </c>
      <c r="C165" t="e">
        <f>IF(Statistik!$B167=0,NA(),($A165-($A165-$A164)/2)/Statistik!$F$9)</f>
        <v>#N/A</v>
      </c>
      <c r="D165" t="e">
        <f>IF(Statistik!$B167=0,NA(),NORMSINV($C165))</f>
        <v>#N/A</v>
      </c>
      <c r="E165" t="e">
        <f t="shared" si="2"/>
        <v>#NUM!</v>
      </c>
      <c r="G165" s="6" t="b">
        <f>IF(Statistik!B167&gt;0,LN(Statistik!B167))</f>
        <v>0</v>
      </c>
    </row>
    <row r="166" spans="1:7" x14ac:dyDescent="0.2">
      <c r="A166">
        <v>165</v>
      </c>
      <c r="B166" t="e">
        <f>SMALL(Statistik!B$4:B$10002,A166)</f>
        <v>#NUM!</v>
      </c>
      <c r="C166" t="e">
        <f>IF(Statistik!$B168=0,NA(),($A166-($A166-$A165)/2)/Statistik!$F$9)</f>
        <v>#N/A</v>
      </c>
      <c r="D166" t="e">
        <f>IF(Statistik!$B168=0,NA(),NORMSINV($C166))</f>
        <v>#N/A</v>
      </c>
      <c r="E166" t="e">
        <f t="shared" si="2"/>
        <v>#NUM!</v>
      </c>
      <c r="G166" s="6" t="b">
        <f>IF(Statistik!B168&gt;0,LN(Statistik!B168))</f>
        <v>0</v>
      </c>
    </row>
    <row r="167" spans="1:7" x14ac:dyDescent="0.2">
      <c r="A167">
        <v>166</v>
      </c>
      <c r="B167" t="e">
        <f>SMALL(Statistik!B$4:B$10002,A167)</f>
        <v>#NUM!</v>
      </c>
      <c r="C167" t="e">
        <f>IF(Statistik!$B169=0,NA(),($A167-($A167-$A166)/2)/Statistik!$F$9)</f>
        <v>#N/A</v>
      </c>
      <c r="D167" t="e">
        <f>IF(Statistik!$B169=0,NA(),NORMSINV($C167))</f>
        <v>#N/A</v>
      </c>
      <c r="E167" t="e">
        <f t="shared" si="2"/>
        <v>#NUM!</v>
      </c>
      <c r="G167" s="6" t="b">
        <f>IF(Statistik!B169&gt;0,LN(Statistik!B169))</f>
        <v>0</v>
      </c>
    </row>
    <row r="168" spans="1:7" x14ac:dyDescent="0.2">
      <c r="A168">
        <v>167</v>
      </c>
      <c r="B168" t="e">
        <f>SMALL(Statistik!B$4:B$10002,A168)</f>
        <v>#NUM!</v>
      </c>
      <c r="C168" t="e">
        <f>IF(Statistik!$B170=0,NA(),($A168-($A168-$A167)/2)/Statistik!$F$9)</f>
        <v>#N/A</v>
      </c>
      <c r="D168" t="e">
        <f>IF(Statistik!$B170=0,NA(),NORMSINV($C168))</f>
        <v>#N/A</v>
      </c>
      <c r="E168" t="e">
        <f t="shared" si="2"/>
        <v>#NUM!</v>
      </c>
      <c r="G168" s="6" t="b">
        <f>IF(Statistik!B170&gt;0,LN(Statistik!B170))</f>
        <v>0</v>
      </c>
    </row>
    <row r="169" spans="1:7" x14ac:dyDescent="0.2">
      <c r="A169">
        <v>168</v>
      </c>
      <c r="B169" t="e">
        <f>SMALL(Statistik!B$4:B$10002,A169)</f>
        <v>#NUM!</v>
      </c>
      <c r="C169" t="e">
        <f>IF(Statistik!$B171=0,NA(),($A169-($A169-$A168)/2)/Statistik!$F$9)</f>
        <v>#N/A</v>
      </c>
      <c r="D169" t="e">
        <f>IF(Statistik!$B171=0,NA(),NORMSINV($C169))</f>
        <v>#N/A</v>
      </c>
      <c r="E169" t="e">
        <f t="shared" si="2"/>
        <v>#NUM!</v>
      </c>
      <c r="G169" s="6" t="b">
        <f>IF(Statistik!B171&gt;0,LN(Statistik!B171))</f>
        <v>0</v>
      </c>
    </row>
    <row r="170" spans="1:7" x14ac:dyDescent="0.2">
      <c r="A170">
        <v>169</v>
      </c>
      <c r="B170" t="e">
        <f>SMALL(Statistik!B$4:B$10002,A170)</f>
        <v>#NUM!</v>
      </c>
      <c r="C170" t="e">
        <f>IF(Statistik!$B172=0,NA(),($A170-($A170-$A169)/2)/Statistik!$F$9)</f>
        <v>#N/A</v>
      </c>
      <c r="D170" t="e">
        <f>IF(Statistik!$B172=0,NA(),NORMSINV($C170))</f>
        <v>#N/A</v>
      </c>
      <c r="E170" t="e">
        <f t="shared" si="2"/>
        <v>#NUM!</v>
      </c>
      <c r="G170" s="6" t="b">
        <f>IF(Statistik!B172&gt;0,LN(Statistik!B172))</f>
        <v>0</v>
      </c>
    </row>
    <row r="171" spans="1:7" x14ac:dyDescent="0.2">
      <c r="A171">
        <v>170</v>
      </c>
      <c r="B171" t="e">
        <f>SMALL(Statistik!B$4:B$10002,A171)</f>
        <v>#NUM!</v>
      </c>
      <c r="C171" t="e">
        <f>IF(Statistik!$B173=0,NA(),($A171-($A171-$A170)/2)/Statistik!$F$9)</f>
        <v>#N/A</v>
      </c>
      <c r="D171" t="e">
        <f>IF(Statistik!$B173=0,NA(),NORMSINV($C171))</f>
        <v>#N/A</v>
      </c>
      <c r="E171" t="e">
        <f t="shared" si="2"/>
        <v>#NUM!</v>
      </c>
      <c r="G171" s="6" t="b">
        <f>IF(Statistik!B173&gt;0,LN(Statistik!B173))</f>
        <v>0</v>
      </c>
    </row>
    <row r="172" spans="1:7" x14ac:dyDescent="0.2">
      <c r="A172">
        <v>171</v>
      </c>
      <c r="B172" t="e">
        <f>SMALL(Statistik!B$4:B$10002,A172)</f>
        <v>#NUM!</v>
      </c>
      <c r="C172" t="e">
        <f>IF(Statistik!$B174=0,NA(),($A172-($A172-$A171)/2)/Statistik!$F$9)</f>
        <v>#N/A</v>
      </c>
      <c r="D172" t="e">
        <f>IF(Statistik!$B174=0,NA(),NORMSINV($C172))</f>
        <v>#N/A</v>
      </c>
      <c r="E172" t="e">
        <f t="shared" si="2"/>
        <v>#NUM!</v>
      </c>
      <c r="G172" s="6" t="b">
        <f>IF(Statistik!B174&gt;0,LN(Statistik!B174))</f>
        <v>0</v>
      </c>
    </row>
    <row r="173" spans="1:7" x14ac:dyDescent="0.2">
      <c r="A173">
        <v>172</v>
      </c>
      <c r="B173" t="e">
        <f>SMALL(Statistik!B$4:B$10002,A173)</f>
        <v>#NUM!</v>
      </c>
      <c r="C173" t="e">
        <f>IF(Statistik!$B175=0,NA(),($A173-($A173-$A172)/2)/Statistik!$F$9)</f>
        <v>#N/A</v>
      </c>
      <c r="D173" t="e">
        <f>IF(Statistik!$B175=0,NA(),NORMSINV($C173))</f>
        <v>#N/A</v>
      </c>
      <c r="E173" t="e">
        <f t="shared" si="2"/>
        <v>#NUM!</v>
      </c>
      <c r="G173" s="6" t="b">
        <f>IF(Statistik!B175&gt;0,LN(Statistik!B175))</f>
        <v>0</v>
      </c>
    </row>
    <row r="174" spans="1:7" x14ac:dyDescent="0.2">
      <c r="A174">
        <v>173</v>
      </c>
      <c r="B174" t="e">
        <f>SMALL(Statistik!B$4:B$10002,A174)</f>
        <v>#NUM!</v>
      </c>
      <c r="C174" t="e">
        <f>IF(Statistik!$B176=0,NA(),($A174-($A174-$A173)/2)/Statistik!$F$9)</f>
        <v>#N/A</v>
      </c>
      <c r="D174" t="e">
        <f>IF(Statistik!$B176=0,NA(),NORMSINV($C174))</f>
        <v>#N/A</v>
      </c>
      <c r="E174" t="e">
        <f t="shared" si="2"/>
        <v>#NUM!</v>
      </c>
      <c r="G174" s="6" t="b">
        <f>IF(Statistik!B176&gt;0,LN(Statistik!B176))</f>
        <v>0</v>
      </c>
    </row>
    <row r="175" spans="1:7" x14ac:dyDescent="0.2">
      <c r="A175">
        <v>174</v>
      </c>
      <c r="B175" t="e">
        <f>SMALL(Statistik!B$4:B$10002,A175)</f>
        <v>#NUM!</v>
      </c>
      <c r="C175" t="e">
        <f>IF(Statistik!$B177=0,NA(),($A175-($A175-$A174)/2)/Statistik!$F$9)</f>
        <v>#N/A</v>
      </c>
      <c r="D175" t="e">
        <f>IF(Statistik!$B177=0,NA(),NORMSINV($C175))</f>
        <v>#N/A</v>
      </c>
      <c r="E175" t="e">
        <f t="shared" si="2"/>
        <v>#NUM!</v>
      </c>
      <c r="G175" s="6" t="b">
        <f>IF(Statistik!B177&gt;0,LN(Statistik!B177))</f>
        <v>0</v>
      </c>
    </row>
    <row r="176" spans="1:7" x14ac:dyDescent="0.2">
      <c r="A176">
        <v>175</v>
      </c>
      <c r="B176" t="e">
        <f>SMALL(Statistik!B$4:B$10002,A176)</f>
        <v>#NUM!</v>
      </c>
      <c r="C176" t="e">
        <f>IF(Statistik!$B178=0,NA(),($A176-($A176-$A175)/2)/Statistik!$F$9)</f>
        <v>#N/A</v>
      </c>
      <c r="D176" t="e">
        <f>IF(Statistik!$B178=0,NA(),NORMSINV($C176))</f>
        <v>#N/A</v>
      </c>
      <c r="E176" t="e">
        <f t="shared" si="2"/>
        <v>#NUM!</v>
      </c>
      <c r="G176" s="6" t="b">
        <f>IF(Statistik!B178&gt;0,LN(Statistik!B178))</f>
        <v>0</v>
      </c>
    </row>
    <row r="177" spans="1:7" x14ac:dyDescent="0.2">
      <c r="A177">
        <v>176</v>
      </c>
      <c r="B177" t="e">
        <f>SMALL(Statistik!B$4:B$10002,A177)</f>
        <v>#NUM!</v>
      </c>
      <c r="C177" t="e">
        <f>IF(Statistik!$B179=0,NA(),($A177-($A177-$A176)/2)/Statistik!$F$9)</f>
        <v>#N/A</v>
      </c>
      <c r="D177" t="e">
        <f>IF(Statistik!$B179=0,NA(),NORMSINV($C177))</f>
        <v>#N/A</v>
      </c>
      <c r="E177" t="e">
        <f t="shared" si="2"/>
        <v>#NUM!</v>
      </c>
      <c r="G177" s="6" t="b">
        <f>IF(Statistik!B179&gt;0,LN(Statistik!B179))</f>
        <v>0</v>
      </c>
    </row>
    <row r="178" spans="1:7" x14ac:dyDescent="0.2">
      <c r="A178">
        <v>177</v>
      </c>
      <c r="B178" t="e">
        <f>SMALL(Statistik!B$4:B$10002,A178)</f>
        <v>#NUM!</v>
      </c>
      <c r="C178" t="e">
        <f>IF(Statistik!$B180=0,NA(),($A178-($A178-$A177)/2)/Statistik!$F$9)</f>
        <v>#N/A</v>
      </c>
      <c r="D178" t="e">
        <f>IF(Statistik!$B180=0,NA(),NORMSINV($C178))</f>
        <v>#N/A</v>
      </c>
      <c r="E178" t="e">
        <f t="shared" si="2"/>
        <v>#NUM!</v>
      </c>
      <c r="G178" s="6" t="b">
        <f>IF(Statistik!B180&gt;0,LN(Statistik!B180))</f>
        <v>0</v>
      </c>
    </row>
    <row r="179" spans="1:7" x14ac:dyDescent="0.2">
      <c r="A179">
        <v>178</v>
      </c>
      <c r="B179" t="e">
        <f>SMALL(Statistik!B$4:B$10002,A179)</f>
        <v>#NUM!</v>
      </c>
      <c r="C179" t="e">
        <f>IF(Statistik!$B181=0,NA(),($A179-($A179-$A178)/2)/Statistik!$F$9)</f>
        <v>#N/A</v>
      </c>
      <c r="D179" t="e">
        <f>IF(Statistik!$B181=0,NA(),NORMSINV($C179))</f>
        <v>#N/A</v>
      </c>
      <c r="E179" t="e">
        <f t="shared" si="2"/>
        <v>#NUM!</v>
      </c>
      <c r="G179" s="6" t="b">
        <f>IF(Statistik!B181&gt;0,LN(Statistik!B181))</f>
        <v>0</v>
      </c>
    </row>
    <row r="180" spans="1:7" x14ac:dyDescent="0.2">
      <c r="A180">
        <v>179</v>
      </c>
      <c r="B180" t="e">
        <f>SMALL(Statistik!B$4:B$10002,A180)</f>
        <v>#NUM!</v>
      </c>
      <c r="C180" t="e">
        <f>IF(Statistik!$B182=0,NA(),($A180-($A180-$A179)/2)/Statistik!$F$9)</f>
        <v>#N/A</v>
      </c>
      <c r="D180" t="e">
        <f>IF(Statistik!$B182=0,NA(),NORMSINV($C180))</f>
        <v>#N/A</v>
      </c>
      <c r="E180" t="e">
        <f t="shared" si="2"/>
        <v>#NUM!</v>
      </c>
      <c r="G180" s="6" t="b">
        <f>IF(Statistik!B182&gt;0,LN(Statistik!B182))</f>
        <v>0</v>
      </c>
    </row>
    <row r="181" spans="1:7" x14ac:dyDescent="0.2">
      <c r="A181">
        <v>180</v>
      </c>
      <c r="B181" t="e">
        <f>SMALL(Statistik!B$4:B$10002,A181)</f>
        <v>#NUM!</v>
      </c>
      <c r="C181" t="e">
        <f>IF(Statistik!$B183=0,NA(),($A181-($A181-$A180)/2)/Statistik!$F$9)</f>
        <v>#N/A</v>
      </c>
      <c r="D181" t="e">
        <f>IF(Statistik!$B183=0,NA(),NORMSINV($C181))</f>
        <v>#N/A</v>
      </c>
      <c r="E181" t="e">
        <f t="shared" si="2"/>
        <v>#NUM!</v>
      </c>
      <c r="G181" s="6" t="b">
        <f>IF(Statistik!B183&gt;0,LN(Statistik!B183))</f>
        <v>0</v>
      </c>
    </row>
    <row r="182" spans="1:7" x14ac:dyDescent="0.2">
      <c r="A182">
        <v>181</v>
      </c>
      <c r="B182" t="e">
        <f>SMALL(Statistik!B$4:B$10002,A182)</f>
        <v>#NUM!</v>
      </c>
      <c r="C182" t="e">
        <f>IF(Statistik!$B184=0,NA(),($A182-($A182-$A181)/2)/Statistik!$F$9)</f>
        <v>#N/A</v>
      </c>
      <c r="D182" t="e">
        <f>IF(Statistik!$B184=0,NA(),NORMSINV($C182))</f>
        <v>#N/A</v>
      </c>
      <c r="E182" t="e">
        <f t="shared" si="2"/>
        <v>#NUM!</v>
      </c>
      <c r="G182" s="6" t="b">
        <f>IF(Statistik!B184&gt;0,LN(Statistik!B184))</f>
        <v>0</v>
      </c>
    </row>
    <row r="183" spans="1:7" x14ac:dyDescent="0.2">
      <c r="A183">
        <v>182</v>
      </c>
      <c r="B183" t="e">
        <f>SMALL(Statistik!B$4:B$10002,A183)</f>
        <v>#NUM!</v>
      </c>
      <c r="C183" t="e">
        <f>IF(Statistik!$B185=0,NA(),($A183-($A183-$A182)/2)/Statistik!$F$9)</f>
        <v>#N/A</v>
      </c>
      <c r="D183" t="e">
        <f>IF(Statistik!$B185=0,NA(),NORMSINV($C183))</f>
        <v>#N/A</v>
      </c>
      <c r="E183" t="e">
        <f t="shared" si="2"/>
        <v>#NUM!</v>
      </c>
      <c r="G183" s="6" t="b">
        <f>IF(Statistik!B185&gt;0,LN(Statistik!B185))</f>
        <v>0</v>
      </c>
    </row>
    <row r="184" spans="1:7" x14ac:dyDescent="0.2">
      <c r="A184">
        <v>183</v>
      </c>
      <c r="B184" t="e">
        <f>SMALL(Statistik!B$4:B$10002,A184)</f>
        <v>#NUM!</v>
      </c>
      <c r="C184" t="e">
        <f>IF(Statistik!$B186=0,NA(),($A184-($A184-$A183)/2)/Statistik!$F$9)</f>
        <v>#N/A</v>
      </c>
      <c r="D184" t="e">
        <f>IF(Statistik!$B186=0,NA(),NORMSINV($C184))</f>
        <v>#N/A</v>
      </c>
      <c r="E184" t="e">
        <f t="shared" si="2"/>
        <v>#NUM!</v>
      </c>
      <c r="G184" s="6" t="b">
        <f>IF(Statistik!B186&gt;0,LN(Statistik!B186))</f>
        <v>0</v>
      </c>
    </row>
    <row r="185" spans="1:7" x14ac:dyDescent="0.2">
      <c r="A185">
        <v>184</v>
      </c>
      <c r="B185" t="e">
        <f>SMALL(Statistik!B$4:B$10002,A185)</f>
        <v>#NUM!</v>
      </c>
      <c r="C185" t="e">
        <f>IF(Statistik!$B187=0,NA(),($A185-($A185-$A184)/2)/Statistik!$F$9)</f>
        <v>#N/A</v>
      </c>
      <c r="D185" t="e">
        <f>IF(Statistik!$B187=0,NA(),NORMSINV($C185))</f>
        <v>#N/A</v>
      </c>
      <c r="E185" t="e">
        <f t="shared" si="2"/>
        <v>#NUM!</v>
      </c>
      <c r="G185" s="6" t="b">
        <f>IF(Statistik!B187&gt;0,LN(Statistik!B187))</f>
        <v>0</v>
      </c>
    </row>
    <row r="186" spans="1:7" x14ac:dyDescent="0.2">
      <c r="A186">
        <v>185</v>
      </c>
      <c r="B186" t="e">
        <f>SMALL(Statistik!B$4:B$10002,A186)</f>
        <v>#NUM!</v>
      </c>
      <c r="C186" t="e">
        <f>IF(Statistik!$B188=0,NA(),($A186-($A186-$A185)/2)/Statistik!$F$9)</f>
        <v>#N/A</v>
      </c>
      <c r="D186" t="e">
        <f>IF(Statistik!$B188=0,NA(),NORMSINV($C186))</f>
        <v>#N/A</v>
      </c>
      <c r="E186" t="e">
        <f t="shared" si="2"/>
        <v>#NUM!</v>
      </c>
      <c r="G186" s="6" t="b">
        <f>IF(Statistik!B188&gt;0,LN(Statistik!B188))</f>
        <v>0</v>
      </c>
    </row>
    <row r="187" spans="1:7" x14ac:dyDescent="0.2">
      <c r="A187">
        <v>186</v>
      </c>
      <c r="B187" t="e">
        <f>SMALL(Statistik!B$4:B$10002,A187)</f>
        <v>#NUM!</v>
      </c>
      <c r="C187" t="e">
        <f>IF(Statistik!$B189=0,NA(),($A187-($A187-$A186)/2)/Statistik!$F$9)</f>
        <v>#N/A</v>
      </c>
      <c r="D187" t="e">
        <f>IF(Statistik!$B189=0,NA(),NORMSINV($C187))</f>
        <v>#N/A</v>
      </c>
      <c r="E187" t="e">
        <f t="shared" si="2"/>
        <v>#NUM!</v>
      </c>
      <c r="G187" s="6" t="b">
        <f>IF(Statistik!B189&gt;0,LN(Statistik!B189))</f>
        <v>0</v>
      </c>
    </row>
    <row r="188" spans="1:7" x14ac:dyDescent="0.2">
      <c r="A188">
        <v>187</v>
      </c>
      <c r="B188" t="e">
        <f>SMALL(Statistik!B$4:B$10002,A188)</f>
        <v>#NUM!</v>
      </c>
      <c r="C188" t="e">
        <f>IF(Statistik!$B190=0,NA(),($A188-($A188-$A187)/2)/Statistik!$F$9)</f>
        <v>#N/A</v>
      </c>
      <c r="D188" t="e">
        <f>IF(Statistik!$B190=0,NA(),NORMSINV($C188))</f>
        <v>#N/A</v>
      </c>
      <c r="E188" t="e">
        <f t="shared" si="2"/>
        <v>#NUM!</v>
      </c>
      <c r="G188" s="6" t="b">
        <f>IF(Statistik!B190&gt;0,LN(Statistik!B190))</f>
        <v>0</v>
      </c>
    </row>
    <row r="189" spans="1:7" x14ac:dyDescent="0.2">
      <c r="A189">
        <v>188</v>
      </c>
      <c r="B189" t="e">
        <f>SMALL(Statistik!B$4:B$10002,A189)</f>
        <v>#NUM!</v>
      </c>
      <c r="C189" t="e">
        <f>IF(Statistik!$B191=0,NA(),($A189-($A189-$A188)/2)/Statistik!$F$9)</f>
        <v>#N/A</v>
      </c>
      <c r="D189" t="e">
        <f>IF(Statistik!$B191=0,NA(),NORMSINV($C189))</f>
        <v>#N/A</v>
      </c>
      <c r="E189" t="e">
        <f t="shared" si="2"/>
        <v>#NUM!</v>
      </c>
      <c r="G189" s="6" t="b">
        <f>IF(Statistik!B191&gt;0,LN(Statistik!B191))</f>
        <v>0</v>
      </c>
    </row>
    <row r="190" spans="1:7" x14ac:dyDescent="0.2">
      <c r="A190">
        <v>189</v>
      </c>
      <c r="B190" t="e">
        <f>SMALL(Statistik!B$4:B$10002,A190)</f>
        <v>#NUM!</v>
      </c>
      <c r="C190" t="e">
        <f>IF(Statistik!$B192=0,NA(),($A190-($A190-$A189)/2)/Statistik!$F$9)</f>
        <v>#N/A</v>
      </c>
      <c r="D190" t="e">
        <f>IF(Statistik!$B192=0,NA(),NORMSINV($C190))</f>
        <v>#N/A</v>
      </c>
      <c r="E190" t="e">
        <f t="shared" si="2"/>
        <v>#NUM!</v>
      </c>
      <c r="G190" s="6" t="b">
        <f>IF(Statistik!B192&gt;0,LN(Statistik!B192))</f>
        <v>0</v>
      </c>
    </row>
    <row r="191" spans="1:7" x14ac:dyDescent="0.2">
      <c r="A191">
        <v>190</v>
      </c>
      <c r="B191" t="e">
        <f>SMALL(Statistik!B$4:B$10002,A191)</f>
        <v>#NUM!</v>
      </c>
      <c r="C191" t="e">
        <f>IF(Statistik!$B193=0,NA(),($A191-($A191-$A190)/2)/Statistik!$F$9)</f>
        <v>#N/A</v>
      </c>
      <c r="D191" t="e">
        <f>IF(Statistik!$B193=0,NA(),NORMSINV($C191))</f>
        <v>#N/A</v>
      </c>
      <c r="E191" t="e">
        <f t="shared" si="2"/>
        <v>#NUM!</v>
      </c>
      <c r="G191" s="6" t="b">
        <f>IF(Statistik!B193&gt;0,LN(Statistik!B193))</f>
        <v>0</v>
      </c>
    </row>
    <row r="192" spans="1:7" x14ac:dyDescent="0.2">
      <c r="A192">
        <v>191</v>
      </c>
      <c r="B192" t="e">
        <f>SMALL(Statistik!B$4:B$10002,A192)</f>
        <v>#NUM!</v>
      </c>
      <c r="C192" t="e">
        <f>IF(Statistik!$B194=0,NA(),($A192-($A192-$A191)/2)/Statistik!$F$9)</f>
        <v>#N/A</v>
      </c>
      <c r="D192" t="e">
        <f>IF(Statistik!$B194=0,NA(),NORMSINV($C192))</f>
        <v>#N/A</v>
      </c>
      <c r="E192" t="e">
        <f t="shared" si="2"/>
        <v>#NUM!</v>
      </c>
      <c r="G192" s="6" t="b">
        <f>IF(Statistik!B194&gt;0,LN(Statistik!B194))</f>
        <v>0</v>
      </c>
    </row>
    <row r="193" spans="1:7" x14ac:dyDescent="0.2">
      <c r="A193">
        <v>192</v>
      </c>
      <c r="B193" t="e">
        <f>SMALL(Statistik!B$4:B$10002,A193)</f>
        <v>#NUM!</v>
      </c>
      <c r="C193" t="e">
        <f>IF(Statistik!$B195=0,NA(),($A193-($A193-$A192)/2)/Statistik!$F$9)</f>
        <v>#N/A</v>
      </c>
      <c r="D193" t="e">
        <f>IF(Statistik!$B195=0,NA(),NORMSINV($C193))</f>
        <v>#N/A</v>
      </c>
      <c r="E193" t="e">
        <f t="shared" si="2"/>
        <v>#NUM!</v>
      </c>
      <c r="G193" s="6" t="b">
        <f>IF(Statistik!B195&gt;0,LN(Statistik!B195))</f>
        <v>0</v>
      </c>
    </row>
    <row r="194" spans="1:7" x14ac:dyDescent="0.2">
      <c r="A194">
        <v>193</v>
      </c>
      <c r="B194" t="e">
        <f>SMALL(Statistik!B$4:B$10002,A194)</f>
        <v>#NUM!</v>
      </c>
      <c r="C194" t="e">
        <f>IF(Statistik!$B196=0,NA(),($A194-($A194-$A193)/2)/Statistik!$F$9)</f>
        <v>#N/A</v>
      </c>
      <c r="D194" t="e">
        <f>IF(Statistik!$B196=0,NA(),NORMSINV($C194))</f>
        <v>#N/A</v>
      </c>
      <c r="E194" t="e">
        <f t="shared" si="2"/>
        <v>#NUM!</v>
      </c>
      <c r="G194" s="6" t="b">
        <f>IF(Statistik!B196&gt;0,LN(Statistik!B196))</f>
        <v>0</v>
      </c>
    </row>
    <row r="195" spans="1:7" x14ac:dyDescent="0.2">
      <c r="A195">
        <v>194</v>
      </c>
      <c r="B195" t="e">
        <f>SMALL(Statistik!B$4:B$10002,A195)</f>
        <v>#NUM!</v>
      </c>
      <c r="C195" t="e">
        <f>IF(Statistik!$B197=0,NA(),($A195-($A195-$A194)/2)/Statistik!$F$9)</f>
        <v>#N/A</v>
      </c>
      <c r="D195" t="e">
        <f>IF(Statistik!$B197=0,NA(),NORMSINV($C195))</f>
        <v>#N/A</v>
      </c>
      <c r="E195" t="e">
        <f t="shared" ref="E195:E258" si="3">IF(B195=0,NA(),LOG10(B195))</f>
        <v>#NUM!</v>
      </c>
      <c r="G195" s="6" t="b">
        <f>IF(Statistik!B197&gt;0,LN(Statistik!B197))</f>
        <v>0</v>
      </c>
    </row>
    <row r="196" spans="1:7" x14ac:dyDescent="0.2">
      <c r="A196">
        <v>195</v>
      </c>
      <c r="B196" t="e">
        <f>SMALL(Statistik!B$4:B$10002,A196)</f>
        <v>#NUM!</v>
      </c>
      <c r="C196" t="e">
        <f>IF(Statistik!$B198=0,NA(),($A196-($A196-$A195)/2)/Statistik!$F$9)</f>
        <v>#N/A</v>
      </c>
      <c r="D196" t="e">
        <f>IF(Statistik!$B198=0,NA(),NORMSINV($C196))</f>
        <v>#N/A</v>
      </c>
      <c r="E196" t="e">
        <f t="shared" si="3"/>
        <v>#NUM!</v>
      </c>
      <c r="G196" s="6" t="b">
        <f>IF(Statistik!B198&gt;0,LN(Statistik!B198))</f>
        <v>0</v>
      </c>
    </row>
    <row r="197" spans="1:7" x14ac:dyDescent="0.2">
      <c r="A197">
        <v>196</v>
      </c>
      <c r="B197" t="e">
        <f>SMALL(Statistik!B$4:B$10002,A197)</f>
        <v>#NUM!</v>
      </c>
      <c r="C197" t="e">
        <f>IF(Statistik!$B199=0,NA(),($A197-($A197-$A196)/2)/Statistik!$F$9)</f>
        <v>#N/A</v>
      </c>
      <c r="D197" t="e">
        <f>IF(Statistik!$B199=0,NA(),NORMSINV($C197))</f>
        <v>#N/A</v>
      </c>
      <c r="E197" t="e">
        <f t="shared" si="3"/>
        <v>#NUM!</v>
      </c>
      <c r="G197" s="6" t="b">
        <f>IF(Statistik!B199&gt;0,LN(Statistik!B199))</f>
        <v>0</v>
      </c>
    </row>
    <row r="198" spans="1:7" x14ac:dyDescent="0.2">
      <c r="A198">
        <v>197</v>
      </c>
      <c r="B198" t="e">
        <f>SMALL(Statistik!B$4:B$10002,A198)</f>
        <v>#NUM!</v>
      </c>
      <c r="C198" t="e">
        <f>IF(Statistik!$B200=0,NA(),($A198-($A198-$A197)/2)/Statistik!$F$9)</f>
        <v>#N/A</v>
      </c>
      <c r="D198" t="e">
        <f>IF(Statistik!$B200=0,NA(),NORMSINV($C198))</f>
        <v>#N/A</v>
      </c>
      <c r="E198" t="e">
        <f t="shared" si="3"/>
        <v>#NUM!</v>
      </c>
      <c r="G198" s="6" t="b">
        <f>IF(Statistik!B200&gt;0,LN(Statistik!B200))</f>
        <v>0</v>
      </c>
    </row>
    <row r="199" spans="1:7" x14ac:dyDescent="0.2">
      <c r="A199">
        <v>198</v>
      </c>
      <c r="B199" t="e">
        <f>SMALL(Statistik!B$4:B$10002,A199)</f>
        <v>#NUM!</v>
      </c>
      <c r="C199" t="e">
        <f>IF(Statistik!$B201=0,NA(),($A199-($A199-$A198)/2)/Statistik!$F$9)</f>
        <v>#N/A</v>
      </c>
      <c r="D199" t="e">
        <f>IF(Statistik!$B201=0,NA(),NORMSINV($C199))</f>
        <v>#N/A</v>
      </c>
      <c r="E199" t="e">
        <f t="shared" si="3"/>
        <v>#NUM!</v>
      </c>
      <c r="G199" s="6" t="b">
        <f>IF(Statistik!B201&gt;0,LN(Statistik!B201))</f>
        <v>0</v>
      </c>
    </row>
    <row r="200" spans="1:7" x14ac:dyDescent="0.2">
      <c r="A200">
        <v>199</v>
      </c>
      <c r="B200" t="e">
        <f>SMALL(Statistik!B$4:B$10002,A200)</f>
        <v>#NUM!</v>
      </c>
      <c r="C200" t="e">
        <f>IF(Statistik!$B202=0,NA(),($A200-($A200-$A199)/2)/Statistik!$F$9)</f>
        <v>#N/A</v>
      </c>
      <c r="D200" t="e">
        <f>IF(Statistik!$B202=0,NA(),NORMSINV($C200))</f>
        <v>#N/A</v>
      </c>
      <c r="E200" t="e">
        <f t="shared" si="3"/>
        <v>#NUM!</v>
      </c>
      <c r="G200" s="6" t="b">
        <f>IF(Statistik!B202&gt;0,LN(Statistik!B202))</f>
        <v>0</v>
      </c>
    </row>
    <row r="201" spans="1:7" x14ac:dyDescent="0.2">
      <c r="A201">
        <v>200</v>
      </c>
      <c r="B201" t="e">
        <f>SMALL(Statistik!B$4:B$10002,A201)</f>
        <v>#NUM!</v>
      </c>
      <c r="C201" t="e">
        <f>IF(Statistik!$B203=0,NA(),($A201-($A201-$A200)/2)/Statistik!$F$9)</f>
        <v>#N/A</v>
      </c>
      <c r="D201" t="e">
        <f>IF(Statistik!$B203=0,NA(),NORMSINV($C201))</f>
        <v>#N/A</v>
      </c>
      <c r="E201" t="e">
        <f t="shared" si="3"/>
        <v>#NUM!</v>
      </c>
      <c r="G201" s="6" t="b">
        <f>IF(Statistik!B203&gt;0,LN(Statistik!B203))</f>
        <v>0</v>
      </c>
    </row>
    <row r="202" spans="1:7" x14ac:dyDescent="0.2">
      <c r="A202">
        <v>201</v>
      </c>
      <c r="B202" t="e">
        <f>SMALL(Statistik!B$4:B$10002,A202)</f>
        <v>#NUM!</v>
      </c>
      <c r="C202" t="e">
        <f>IF(Statistik!$B204=0,NA(),($A202-($A202-$A201)/2)/Statistik!$F$9)</f>
        <v>#N/A</v>
      </c>
      <c r="D202" t="e">
        <f>IF(Statistik!$B204=0,NA(),NORMSINV($C202))</f>
        <v>#N/A</v>
      </c>
      <c r="E202" t="e">
        <f t="shared" si="3"/>
        <v>#NUM!</v>
      </c>
      <c r="G202" s="6" t="b">
        <f>IF(Statistik!B204&gt;0,LN(Statistik!B204))</f>
        <v>0</v>
      </c>
    </row>
    <row r="203" spans="1:7" x14ac:dyDescent="0.2">
      <c r="A203">
        <v>202</v>
      </c>
      <c r="B203" t="e">
        <f>SMALL(Statistik!B$4:B$10002,A203)</f>
        <v>#NUM!</v>
      </c>
      <c r="C203" t="e">
        <f>IF(Statistik!$B205=0,NA(),($A203-($A203-$A202)/2)/Statistik!$F$9)</f>
        <v>#N/A</v>
      </c>
      <c r="D203" t="e">
        <f>IF(Statistik!$B205=0,NA(),NORMSINV($C203))</f>
        <v>#N/A</v>
      </c>
      <c r="E203" t="e">
        <f t="shared" si="3"/>
        <v>#NUM!</v>
      </c>
      <c r="G203" s="6" t="b">
        <f>IF(Statistik!B205&gt;0,LN(Statistik!B205))</f>
        <v>0</v>
      </c>
    </row>
    <row r="204" spans="1:7" x14ac:dyDescent="0.2">
      <c r="A204">
        <v>203</v>
      </c>
      <c r="B204" t="e">
        <f>SMALL(Statistik!B$4:B$10002,A204)</f>
        <v>#NUM!</v>
      </c>
      <c r="C204" t="e">
        <f>IF(Statistik!$B206=0,NA(),($A204-($A204-$A203)/2)/Statistik!$F$9)</f>
        <v>#N/A</v>
      </c>
      <c r="D204" t="e">
        <f>IF(Statistik!$B206=0,NA(),NORMSINV($C204))</f>
        <v>#N/A</v>
      </c>
      <c r="E204" t="e">
        <f t="shared" si="3"/>
        <v>#NUM!</v>
      </c>
      <c r="G204" s="6" t="b">
        <f>IF(Statistik!B206&gt;0,LN(Statistik!B206))</f>
        <v>0</v>
      </c>
    </row>
    <row r="205" spans="1:7" x14ac:dyDescent="0.2">
      <c r="A205">
        <v>204</v>
      </c>
      <c r="B205" t="e">
        <f>SMALL(Statistik!B$4:B$10002,A205)</f>
        <v>#NUM!</v>
      </c>
      <c r="C205" t="e">
        <f>IF(Statistik!$B207=0,NA(),($A205-($A205-$A204)/2)/Statistik!$F$9)</f>
        <v>#N/A</v>
      </c>
      <c r="D205" t="e">
        <f>IF(Statistik!$B207=0,NA(),NORMSINV($C205))</f>
        <v>#N/A</v>
      </c>
      <c r="E205" t="e">
        <f t="shared" si="3"/>
        <v>#NUM!</v>
      </c>
      <c r="G205" s="6" t="b">
        <f>IF(Statistik!B207&gt;0,LN(Statistik!B207))</f>
        <v>0</v>
      </c>
    </row>
    <row r="206" spans="1:7" x14ac:dyDescent="0.2">
      <c r="A206">
        <v>205</v>
      </c>
      <c r="B206" t="e">
        <f>SMALL(Statistik!B$4:B$10002,A206)</f>
        <v>#NUM!</v>
      </c>
      <c r="C206" t="e">
        <f>IF(Statistik!$B208=0,NA(),($A206-($A206-$A205)/2)/Statistik!$F$9)</f>
        <v>#N/A</v>
      </c>
      <c r="D206" t="e">
        <f>IF(Statistik!$B208=0,NA(),NORMSINV($C206))</f>
        <v>#N/A</v>
      </c>
      <c r="E206" t="e">
        <f t="shared" si="3"/>
        <v>#NUM!</v>
      </c>
      <c r="G206" s="6" t="b">
        <f>IF(Statistik!B208&gt;0,LN(Statistik!B208))</f>
        <v>0</v>
      </c>
    </row>
    <row r="207" spans="1:7" x14ac:dyDescent="0.2">
      <c r="A207">
        <v>206</v>
      </c>
      <c r="B207" t="e">
        <f>SMALL(Statistik!B$4:B$10002,A207)</f>
        <v>#NUM!</v>
      </c>
      <c r="C207" t="e">
        <f>IF(Statistik!$B209=0,NA(),($A207-($A207-$A206)/2)/Statistik!$F$9)</f>
        <v>#N/A</v>
      </c>
      <c r="D207" t="e">
        <f>IF(Statistik!$B209=0,NA(),NORMSINV($C207))</f>
        <v>#N/A</v>
      </c>
      <c r="E207" t="e">
        <f t="shared" si="3"/>
        <v>#NUM!</v>
      </c>
      <c r="G207" s="6" t="b">
        <f>IF(Statistik!B209&gt;0,LN(Statistik!B209))</f>
        <v>0</v>
      </c>
    </row>
    <row r="208" spans="1:7" x14ac:dyDescent="0.2">
      <c r="A208">
        <v>207</v>
      </c>
      <c r="B208" t="e">
        <f>SMALL(Statistik!B$4:B$10002,A208)</f>
        <v>#NUM!</v>
      </c>
      <c r="C208" t="e">
        <f>IF(Statistik!$B210=0,NA(),($A208-($A208-$A207)/2)/Statistik!$F$9)</f>
        <v>#N/A</v>
      </c>
      <c r="D208" t="e">
        <f>IF(Statistik!$B210=0,NA(),NORMSINV($C208))</f>
        <v>#N/A</v>
      </c>
      <c r="E208" t="e">
        <f t="shared" si="3"/>
        <v>#NUM!</v>
      </c>
      <c r="G208" s="6" t="b">
        <f>IF(Statistik!B210&gt;0,LN(Statistik!B210))</f>
        <v>0</v>
      </c>
    </row>
    <row r="209" spans="1:7" x14ac:dyDescent="0.2">
      <c r="A209">
        <v>208</v>
      </c>
      <c r="B209" t="e">
        <f>SMALL(Statistik!B$4:B$10002,A209)</f>
        <v>#NUM!</v>
      </c>
      <c r="C209" t="e">
        <f>IF(Statistik!$B211=0,NA(),($A209-($A209-$A208)/2)/Statistik!$F$9)</f>
        <v>#N/A</v>
      </c>
      <c r="D209" t="e">
        <f>IF(Statistik!$B211=0,NA(),NORMSINV($C209))</f>
        <v>#N/A</v>
      </c>
      <c r="E209" t="e">
        <f t="shared" si="3"/>
        <v>#NUM!</v>
      </c>
      <c r="G209" s="6" t="b">
        <f>IF(Statistik!B211&gt;0,LN(Statistik!B211))</f>
        <v>0</v>
      </c>
    </row>
    <row r="210" spans="1:7" x14ac:dyDescent="0.2">
      <c r="A210">
        <v>209</v>
      </c>
      <c r="B210" t="e">
        <f>SMALL(Statistik!B$4:B$10002,A210)</f>
        <v>#NUM!</v>
      </c>
      <c r="C210" t="e">
        <f>IF(Statistik!$B212=0,NA(),($A210-($A210-$A209)/2)/Statistik!$F$9)</f>
        <v>#N/A</v>
      </c>
      <c r="D210" t="e">
        <f>IF(Statistik!$B212=0,NA(),NORMSINV($C210))</f>
        <v>#N/A</v>
      </c>
      <c r="E210" t="e">
        <f t="shared" si="3"/>
        <v>#NUM!</v>
      </c>
      <c r="G210" s="6" t="b">
        <f>IF(Statistik!B212&gt;0,LN(Statistik!B212))</f>
        <v>0</v>
      </c>
    </row>
    <row r="211" spans="1:7" x14ac:dyDescent="0.2">
      <c r="A211">
        <v>210</v>
      </c>
      <c r="B211" t="e">
        <f>SMALL(Statistik!B$4:B$10002,A211)</f>
        <v>#NUM!</v>
      </c>
      <c r="C211" t="e">
        <f>IF(Statistik!$B213=0,NA(),($A211-($A211-$A210)/2)/Statistik!$F$9)</f>
        <v>#N/A</v>
      </c>
      <c r="D211" t="e">
        <f>IF(Statistik!$B213=0,NA(),NORMSINV($C211))</f>
        <v>#N/A</v>
      </c>
      <c r="E211" t="e">
        <f t="shared" si="3"/>
        <v>#NUM!</v>
      </c>
      <c r="G211" s="6" t="b">
        <f>IF(Statistik!B213&gt;0,LN(Statistik!B213))</f>
        <v>0</v>
      </c>
    </row>
    <row r="212" spans="1:7" x14ac:dyDescent="0.2">
      <c r="A212">
        <v>211</v>
      </c>
      <c r="B212" t="e">
        <f>SMALL(Statistik!B$4:B$10002,A212)</f>
        <v>#NUM!</v>
      </c>
      <c r="C212" t="e">
        <f>IF(Statistik!$B214=0,NA(),($A212-($A212-$A211)/2)/Statistik!$F$9)</f>
        <v>#N/A</v>
      </c>
      <c r="D212" t="e">
        <f>IF(Statistik!$B214=0,NA(),NORMSINV($C212))</f>
        <v>#N/A</v>
      </c>
      <c r="E212" t="e">
        <f t="shared" si="3"/>
        <v>#NUM!</v>
      </c>
      <c r="G212" s="6" t="b">
        <f>IF(Statistik!B214&gt;0,LN(Statistik!B214))</f>
        <v>0</v>
      </c>
    </row>
    <row r="213" spans="1:7" x14ac:dyDescent="0.2">
      <c r="A213">
        <v>212</v>
      </c>
      <c r="B213" t="e">
        <f>SMALL(Statistik!B$4:B$10002,A213)</f>
        <v>#NUM!</v>
      </c>
      <c r="C213" t="e">
        <f>IF(Statistik!$B215=0,NA(),($A213-($A213-$A212)/2)/Statistik!$F$9)</f>
        <v>#N/A</v>
      </c>
      <c r="D213" t="e">
        <f>IF(Statistik!$B215=0,NA(),NORMSINV($C213))</f>
        <v>#N/A</v>
      </c>
      <c r="E213" t="e">
        <f t="shared" si="3"/>
        <v>#NUM!</v>
      </c>
      <c r="G213" s="6" t="b">
        <f>IF(Statistik!B215&gt;0,LN(Statistik!B215))</f>
        <v>0</v>
      </c>
    </row>
    <row r="214" spans="1:7" x14ac:dyDescent="0.2">
      <c r="A214">
        <v>213</v>
      </c>
      <c r="B214" t="e">
        <f>SMALL(Statistik!B$4:B$10002,A214)</f>
        <v>#NUM!</v>
      </c>
      <c r="C214" t="e">
        <f>IF(Statistik!$B216=0,NA(),($A214-($A214-$A213)/2)/Statistik!$F$9)</f>
        <v>#N/A</v>
      </c>
      <c r="D214" t="e">
        <f>IF(Statistik!$B216=0,NA(),NORMSINV($C214))</f>
        <v>#N/A</v>
      </c>
      <c r="E214" t="e">
        <f t="shared" si="3"/>
        <v>#NUM!</v>
      </c>
      <c r="G214" s="6" t="b">
        <f>IF(Statistik!B216&gt;0,LN(Statistik!B216))</f>
        <v>0</v>
      </c>
    </row>
    <row r="215" spans="1:7" x14ac:dyDescent="0.2">
      <c r="A215">
        <v>214</v>
      </c>
      <c r="B215" t="e">
        <f>SMALL(Statistik!B$4:B$10002,A215)</f>
        <v>#NUM!</v>
      </c>
      <c r="C215" t="e">
        <f>IF(Statistik!$B217=0,NA(),($A215-($A215-$A214)/2)/Statistik!$F$9)</f>
        <v>#N/A</v>
      </c>
      <c r="D215" t="e">
        <f>IF(Statistik!$B217=0,NA(),NORMSINV($C215))</f>
        <v>#N/A</v>
      </c>
      <c r="E215" t="e">
        <f t="shared" si="3"/>
        <v>#NUM!</v>
      </c>
      <c r="G215" s="6" t="b">
        <f>IF(Statistik!B217&gt;0,LN(Statistik!B217))</f>
        <v>0</v>
      </c>
    </row>
    <row r="216" spans="1:7" x14ac:dyDescent="0.2">
      <c r="A216">
        <v>215</v>
      </c>
      <c r="B216" t="e">
        <f>SMALL(Statistik!B$4:B$10002,A216)</f>
        <v>#NUM!</v>
      </c>
      <c r="C216" t="e">
        <f>IF(Statistik!$B218=0,NA(),($A216-($A216-$A215)/2)/Statistik!$F$9)</f>
        <v>#N/A</v>
      </c>
      <c r="D216" t="e">
        <f>IF(Statistik!$B218=0,NA(),NORMSINV($C216))</f>
        <v>#N/A</v>
      </c>
      <c r="E216" t="e">
        <f t="shared" si="3"/>
        <v>#NUM!</v>
      </c>
      <c r="G216" s="6" t="b">
        <f>IF(Statistik!B218&gt;0,LN(Statistik!B218))</f>
        <v>0</v>
      </c>
    </row>
    <row r="217" spans="1:7" x14ac:dyDescent="0.2">
      <c r="A217">
        <v>216</v>
      </c>
      <c r="B217" t="e">
        <f>SMALL(Statistik!B$4:B$10002,A217)</f>
        <v>#NUM!</v>
      </c>
      <c r="C217" t="e">
        <f>IF(Statistik!$B219=0,NA(),($A217-($A217-$A216)/2)/Statistik!$F$9)</f>
        <v>#N/A</v>
      </c>
      <c r="D217" t="e">
        <f>IF(Statistik!$B219=0,NA(),NORMSINV($C217))</f>
        <v>#N/A</v>
      </c>
      <c r="E217" t="e">
        <f t="shared" si="3"/>
        <v>#NUM!</v>
      </c>
      <c r="G217" s="6" t="b">
        <f>IF(Statistik!B219&gt;0,LN(Statistik!B219))</f>
        <v>0</v>
      </c>
    </row>
    <row r="218" spans="1:7" x14ac:dyDescent="0.2">
      <c r="A218">
        <v>217</v>
      </c>
      <c r="B218" t="e">
        <f>SMALL(Statistik!B$4:B$10002,A218)</f>
        <v>#NUM!</v>
      </c>
      <c r="C218" t="e">
        <f>IF(Statistik!$B220=0,NA(),($A218-($A218-$A217)/2)/Statistik!$F$9)</f>
        <v>#N/A</v>
      </c>
      <c r="D218" t="e">
        <f>IF(Statistik!$B220=0,NA(),NORMSINV($C218))</f>
        <v>#N/A</v>
      </c>
      <c r="E218" t="e">
        <f t="shared" si="3"/>
        <v>#NUM!</v>
      </c>
      <c r="G218" s="6" t="b">
        <f>IF(Statistik!B220&gt;0,LN(Statistik!B220))</f>
        <v>0</v>
      </c>
    </row>
    <row r="219" spans="1:7" x14ac:dyDescent="0.2">
      <c r="A219">
        <v>218</v>
      </c>
      <c r="B219" t="e">
        <f>SMALL(Statistik!B$4:B$10002,A219)</f>
        <v>#NUM!</v>
      </c>
      <c r="C219" t="e">
        <f>IF(Statistik!$B221=0,NA(),($A219-($A219-$A218)/2)/Statistik!$F$9)</f>
        <v>#N/A</v>
      </c>
      <c r="D219" t="e">
        <f>IF(Statistik!$B221=0,NA(),NORMSINV($C219))</f>
        <v>#N/A</v>
      </c>
      <c r="E219" t="e">
        <f t="shared" si="3"/>
        <v>#NUM!</v>
      </c>
      <c r="G219" s="6" t="b">
        <f>IF(Statistik!B221&gt;0,LN(Statistik!B221))</f>
        <v>0</v>
      </c>
    </row>
    <row r="220" spans="1:7" x14ac:dyDescent="0.2">
      <c r="A220">
        <v>219</v>
      </c>
      <c r="B220" t="e">
        <f>SMALL(Statistik!B$4:B$10002,A220)</f>
        <v>#NUM!</v>
      </c>
      <c r="C220" t="e">
        <f>IF(Statistik!$B222=0,NA(),($A220-($A220-$A219)/2)/Statistik!$F$9)</f>
        <v>#N/A</v>
      </c>
      <c r="D220" t="e">
        <f>IF(Statistik!$B222=0,NA(),NORMSINV($C220))</f>
        <v>#N/A</v>
      </c>
      <c r="E220" t="e">
        <f t="shared" si="3"/>
        <v>#NUM!</v>
      </c>
      <c r="G220" s="6" t="b">
        <f>IF(Statistik!B222&gt;0,LN(Statistik!B222))</f>
        <v>0</v>
      </c>
    </row>
    <row r="221" spans="1:7" x14ac:dyDescent="0.2">
      <c r="A221">
        <v>220</v>
      </c>
      <c r="B221" t="e">
        <f>SMALL(Statistik!B$4:B$10002,A221)</f>
        <v>#NUM!</v>
      </c>
      <c r="C221" t="e">
        <f>IF(Statistik!$B223=0,NA(),($A221-($A221-$A220)/2)/Statistik!$F$9)</f>
        <v>#N/A</v>
      </c>
      <c r="D221" t="e">
        <f>IF(Statistik!$B223=0,NA(),NORMSINV($C221))</f>
        <v>#N/A</v>
      </c>
      <c r="E221" t="e">
        <f t="shared" si="3"/>
        <v>#NUM!</v>
      </c>
      <c r="G221" s="6" t="b">
        <f>IF(Statistik!B223&gt;0,LN(Statistik!B223))</f>
        <v>0</v>
      </c>
    </row>
    <row r="222" spans="1:7" x14ac:dyDescent="0.2">
      <c r="A222">
        <v>221</v>
      </c>
      <c r="B222" t="e">
        <f>SMALL(Statistik!B$4:B$10002,A222)</f>
        <v>#NUM!</v>
      </c>
      <c r="C222" t="e">
        <f>IF(Statistik!$B224=0,NA(),($A222-($A222-$A221)/2)/Statistik!$F$9)</f>
        <v>#N/A</v>
      </c>
      <c r="D222" t="e">
        <f>IF(Statistik!$B224=0,NA(),NORMSINV($C222))</f>
        <v>#N/A</v>
      </c>
      <c r="E222" t="e">
        <f t="shared" si="3"/>
        <v>#NUM!</v>
      </c>
      <c r="G222" s="6" t="b">
        <f>IF(Statistik!B224&gt;0,LN(Statistik!B224))</f>
        <v>0</v>
      </c>
    </row>
    <row r="223" spans="1:7" x14ac:dyDescent="0.2">
      <c r="A223">
        <v>222</v>
      </c>
      <c r="B223" t="e">
        <f>SMALL(Statistik!B$4:B$10002,A223)</f>
        <v>#NUM!</v>
      </c>
      <c r="C223" t="e">
        <f>IF(Statistik!$B225=0,NA(),($A223-($A223-$A222)/2)/Statistik!$F$9)</f>
        <v>#N/A</v>
      </c>
      <c r="D223" t="e">
        <f>IF(Statistik!$B225=0,NA(),NORMSINV($C223))</f>
        <v>#N/A</v>
      </c>
      <c r="E223" t="e">
        <f t="shared" si="3"/>
        <v>#NUM!</v>
      </c>
      <c r="G223" s="6" t="b">
        <f>IF(Statistik!B225&gt;0,LN(Statistik!B225))</f>
        <v>0</v>
      </c>
    </row>
    <row r="224" spans="1:7" x14ac:dyDescent="0.2">
      <c r="A224">
        <v>223</v>
      </c>
      <c r="B224" t="e">
        <f>SMALL(Statistik!B$4:B$10002,A224)</f>
        <v>#NUM!</v>
      </c>
      <c r="C224" t="e">
        <f>IF(Statistik!$B226=0,NA(),($A224-($A224-$A223)/2)/Statistik!$F$9)</f>
        <v>#N/A</v>
      </c>
      <c r="D224" t="e">
        <f>IF(Statistik!$B226=0,NA(),NORMSINV($C224))</f>
        <v>#N/A</v>
      </c>
      <c r="E224" t="e">
        <f t="shared" si="3"/>
        <v>#NUM!</v>
      </c>
      <c r="G224" s="6" t="b">
        <f>IF(Statistik!B226&gt;0,LN(Statistik!B226))</f>
        <v>0</v>
      </c>
    </row>
    <row r="225" spans="1:7" x14ac:dyDescent="0.2">
      <c r="A225">
        <v>224</v>
      </c>
      <c r="B225" t="e">
        <f>SMALL(Statistik!B$4:B$10002,A225)</f>
        <v>#NUM!</v>
      </c>
      <c r="C225" t="e">
        <f>IF(Statistik!$B227=0,NA(),($A225-($A225-$A224)/2)/Statistik!$F$9)</f>
        <v>#N/A</v>
      </c>
      <c r="D225" t="e">
        <f>IF(Statistik!$B227=0,NA(),NORMSINV($C225))</f>
        <v>#N/A</v>
      </c>
      <c r="E225" t="e">
        <f t="shared" si="3"/>
        <v>#NUM!</v>
      </c>
      <c r="G225" s="6" t="b">
        <f>IF(Statistik!B227&gt;0,LN(Statistik!B227))</f>
        <v>0</v>
      </c>
    </row>
    <row r="226" spans="1:7" x14ac:dyDescent="0.2">
      <c r="A226">
        <v>225</v>
      </c>
      <c r="B226" t="e">
        <f>SMALL(Statistik!B$4:B$10002,A226)</f>
        <v>#NUM!</v>
      </c>
      <c r="C226" t="e">
        <f>IF(Statistik!$B228=0,NA(),($A226-($A226-$A225)/2)/Statistik!$F$9)</f>
        <v>#N/A</v>
      </c>
      <c r="D226" t="e">
        <f>IF(Statistik!$B228=0,NA(),NORMSINV($C226))</f>
        <v>#N/A</v>
      </c>
      <c r="E226" t="e">
        <f t="shared" si="3"/>
        <v>#NUM!</v>
      </c>
      <c r="G226" s="6" t="b">
        <f>IF(Statistik!B228&gt;0,LN(Statistik!B228))</f>
        <v>0</v>
      </c>
    </row>
    <row r="227" spans="1:7" x14ac:dyDescent="0.2">
      <c r="A227">
        <v>226</v>
      </c>
      <c r="B227" t="e">
        <f>SMALL(Statistik!B$4:B$10002,A227)</f>
        <v>#NUM!</v>
      </c>
      <c r="C227" t="e">
        <f>IF(Statistik!$B229=0,NA(),($A227-($A227-$A226)/2)/Statistik!$F$9)</f>
        <v>#N/A</v>
      </c>
      <c r="D227" t="e">
        <f>IF(Statistik!$B229=0,NA(),NORMSINV($C227))</f>
        <v>#N/A</v>
      </c>
      <c r="E227" t="e">
        <f t="shared" si="3"/>
        <v>#NUM!</v>
      </c>
      <c r="G227" s="6" t="b">
        <f>IF(Statistik!B229&gt;0,LN(Statistik!B229))</f>
        <v>0</v>
      </c>
    </row>
    <row r="228" spans="1:7" x14ac:dyDescent="0.2">
      <c r="A228">
        <v>227</v>
      </c>
      <c r="B228" t="e">
        <f>SMALL(Statistik!B$4:B$10002,A228)</f>
        <v>#NUM!</v>
      </c>
      <c r="C228" t="e">
        <f>IF(Statistik!$B230=0,NA(),($A228-($A228-$A227)/2)/Statistik!$F$9)</f>
        <v>#N/A</v>
      </c>
      <c r="D228" t="e">
        <f>IF(Statistik!$B230=0,NA(),NORMSINV($C228))</f>
        <v>#N/A</v>
      </c>
      <c r="E228" t="e">
        <f t="shared" si="3"/>
        <v>#NUM!</v>
      </c>
      <c r="G228" s="6" t="b">
        <f>IF(Statistik!B230&gt;0,LN(Statistik!B230))</f>
        <v>0</v>
      </c>
    </row>
    <row r="229" spans="1:7" x14ac:dyDescent="0.2">
      <c r="A229">
        <v>228</v>
      </c>
      <c r="B229" t="e">
        <f>SMALL(Statistik!B$4:B$10002,A229)</f>
        <v>#NUM!</v>
      </c>
      <c r="C229" t="e">
        <f>IF(Statistik!$B231=0,NA(),($A229-($A229-$A228)/2)/Statistik!$F$9)</f>
        <v>#N/A</v>
      </c>
      <c r="D229" t="e">
        <f>IF(Statistik!$B231=0,NA(),NORMSINV($C229))</f>
        <v>#N/A</v>
      </c>
      <c r="E229" t="e">
        <f t="shared" si="3"/>
        <v>#NUM!</v>
      </c>
      <c r="G229" s="6" t="b">
        <f>IF(Statistik!B231&gt;0,LN(Statistik!B231))</f>
        <v>0</v>
      </c>
    </row>
    <row r="230" spans="1:7" x14ac:dyDescent="0.2">
      <c r="A230">
        <v>229</v>
      </c>
      <c r="B230" t="e">
        <f>SMALL(Statistik!B$4:B$10002,A230)</f>
        <v>#NUM!</v>
      </c>
      <c r="C230" t="e">
        <f>IF(Statistik!$B232=0,NA(),($A230-($A230-$A229)/2)/Statistik!$F$9)</f>
        <v>#N/A</v>
      </c>
      <c r="D230" t="e">
        <f>IF(Statistik!$B232=0,NA(),NORMSINV($C230))</f>
        <v>#N/A</v>
      </c>
      <c r="E230" t="e">
        <f t="shared" si="3"/>
        <v>#NUM!</v>
      </c>
      <c r="G230" s="6" t="b">
        <f>IF(Statistik!B232&gt;0,LN(Statistik!B232))</f>
        <v>0</v>
      </c>
    </row>
    <row r="231" spans="1:7" x14ac:dyDescent="0.2">
      <c r="A231">
        <v>230</v>
      </c>
      <c r="B231" t="e">
        <f>SMALL(Statistik!B$4:B$10002,A231)</f>
        <v>#NUM!</v>
      </c>
      <c r="C231" t="e">
        <f>IF(Statistik!$B233=0,NA(),($A231-($A231-$A230)/2)/Statistik!$F$9)</f>
        <v>#N/A</v>
      </c>
      <c r="D231" t="e">
        <f>IF(Statistik!$B233=0,NA(),NORMSINV($C231))</f>
        <v>#N/A</v>
      </c>
      <c r="E231" t="e">
        <f t="shared" si="3"/>
        <v>#NUM!</v>
      </c>
      <c r="G231" s="6" t="b">
        <f>IF(Statistik!B233&gt;0,LN(Statistik!B233))</f>
        <v>0</v>
      </c>
    </row>
    <row r="232" spans="1:7" x14ac:dyDescent="0.2">
      <c r="A232">
        <v>231</v>
      </c>
      <c r="B232" t="e">
        <f>SMALL(Statistik!B$4:B$10002,A232)</f>
        <v>#NUM!</v>
      </c>
      <c r="C232" t="e">
        <f>IF(Statistik!$B234=0,NA(),($A232-($A232-$A231)/2)/Statistik!$F$9)</f>
        <v>#N/A</v>
      </c>
      <c r="D232" t="e">
        <f>IF(Statistik!$B234=0,NA(),NORMSINV($C232))</f>
        <v>#N/A</v>
      </c>
      <c r="E232" t="e">
        <f t="shared" si="3"/>
        <v>#NUM!</v>
      </c>
      <c r="G232" s="6" t="b">
        <f>IF(Statistik!B234&gt;0,LN(Statistik!B234))</f>
        <v>0</v>
      </c>
    </row>
    <row r="233" spans="1:7" x14ac:dyDescent="0.2">
      <c r="A233">
        <v>232</v>
      </c>
      <c r="B233" t="e">
        <f>SMALL(Statistik!B$4:B$10002,A233)</f>
        <v>#NUM!</v>
      </c>
      <c r="C233" t="e">
        <f>IF(Statistik!$B235=0,NA(),($A233-($A233-$A232)/2)/Statistik!$F$9)</f>
        <v>#N/A</v>
      </c>
      <c r="D233" t="e">
        <f>IF(Statistik!$B235=0,NA(),NORMSINV($C233))</f>
        <v>#N/A</v>
      </c>
      <c r="E233" t="e">
        <f t="shared" si="3"/>
        <v>#NUM!</v>
      </c>
      <c r="G233" s="6" t="b">
        <f>IF(Statistik!B235&gt;0,LN(Statistik!B235))</f>
        <v>0</v>
      </c>
    </row>
    <row r="234" spans="1:7" x14ac:dyDescent="0.2">
      <c r="A234">
        <v>233</v>
      </c>
      <c r="B234" t="e">
        <f>SMALL(Statistik!B$4:B$10002,A234)</f>
        <v>#NUM!</v>
      </c>
      <c r="C234" t="e">
        <f>IF(Statistik!$B236=0,NA(),($A234-($A234-$A233)/2)/Statistik!$F$9)</f>
        <v>#N/A</v>
      </c>
      <c r="D234" t="e">
        <f>IF(Statistik!$B236=0,NA(),NORMSINV($C234))</f>
        <v>#N/A</v>
      </c>
      <c r="E234" t="e">
        <f t="shared" si="3"/>
        <v>#NUM!</v>
      </c>
      <c r="G234" s="6" t="b">
        <f>IF(Statistik!B236&gt;0,LN(Statistik!B236))</f>
        <v>0</v>
      </c>
    </row>
    <row r="235" spans="1:7" x14ac:dyDescent="0.2">
      <c r="A235">
        <v>234</v>
      </c>
      <c r="B235" t="e">
        <f>SMALL(Statistik!B$4:B$10002,A235)</f>
        <v>#NUM!</v>
      </c>
      <c r="C235" t="e">
        <f>IF(Statistik!$B237=0,NA(),($A235-($A235-$A234)/2)/Statistik!$F$9)</f>
        <v>#N/A</v>
      </c>
      <c r="D235" t="e">
        <f>IF(Statistik!$B237=0,NA(),NORMSINV($C235))</f>
        <v>#N/A</v>
      </c>
      <c r="E235" t="e">
        <f t="shared" si="3"/>
        <v>#NUM!</v>
      </c>
      <c r="G235" s="6" t="b">
        <f>IF(Statistik!B237&gt;0,LN(Statistik!B237))</f>
        <v>0</v>
      </c>
    </row>
    <row r="236" spans="1:7" x14ac:dyDescent="0.2">
      <c r="A236">
        <v>235</v>
      </c>
      <c r="B236" t="e">
        <f>SMALL(Statistik!B$4:B$10002,A236)</f>
        <v>#NUM!</v>
      </c>
      <c r="C236" t="e">
        <f>IF(Statistik!$B238=0,NA(),($A236-($A236-$A235)/2)/Statistik!$F$9)</f>
        <v>#N/A</v>
      </c>
      <c r="D236" t="e">
        <f>IF(Statistik!$B238=0,NA(),NORMSINV($C236))</f>
        <v>#N/A</v>
      </c>
      <c r="E236" t="e">
        <f t="shared" si="3"/>
        <v>#NUM!</v>
      </c>
      <c r="G236" s="6" t="b">
        <f>IF(Statistik!B238&gt;0,LN(Statistik!B238))</f>
        <v>0</v>
      </c>
    </row>
    <row r="237" spans="1:7" x14ac:dyDescent="0.2">
      <c r="A237">
        <v>236</v>
      </c>
      <c r="B237" t="e">
        <f>SMALL(Statistik!B$4:B$10002,A237)</f>
        <v>#NUM!</v>
      </c>
      <c r="C237" t="e">
        <f>IF(Statistik!$B239=0,NA(),($A237-($A237-$A236)/2)/Statistik!$F$9)</f>
        <v>#N/A</v>
      </c>
      <c r="D237" t="e">
        <f>IF(Statistik!$B239=0,NA(),NORMSINV($C237))</f>
        <v>#N/A</v>
      </c>
      <c r="E237" t="e">
        <f t="shared" si="3"/>
        <v>#NUM!</v>
      </c>
      <c r="G237" s="6" t="b">
        <f>IF(Statistik!B239&gt;0,LN(Statistik!B239))</f>
        <v>0</v>
      </c>
    </row>
    <row r="238" spans="1:7" x14ac:dyDescent="0.2">
      <c r="A238">
        <v>237</v>
      </c>
      <c r="B238" t="e">
        <f>SMALL(Statistik!B$4:B$10002,A238)</f>
        <v>#NUM!</v>
      </c>
      <c r="C238" t="e">
        <f>IF(Statistik!$B240=0,NA(),($A238-($A238-$A237)/2)/Statistik!$F$9)</f>
        <v>#N/A</v>
      </c>
      <c r="D238" t="e">
        <f>IF(Statistik!$B240=0,NA(),NORMSINV($C238))</f>
        <v>#N/A</v>
      </c>
      <c r="E238" t="e">
        <f t="shared" si="3"/>
        <v>#NUM!</v>
      </c>
      <c r="G238" s="6" t="b">
        <f>IF(Statistik!B240&gt;0,LN(Statistik!B240))</f>
        <v>0</v>
      </c>
    </row>
    <row r="239" spans="1:7" x14ac:dyDescent="0.2">
      <c r="A239">
        <v>238</v>
      </c>
      <c r="B239" t="e">
        <f>SMALL(Statistik!B$4:B$10002,A239)</f>
        <v>#NUM!</v>
      </c>
      <c r="C239" t="e">
        <f>IF(Statistik!$B241=0,NA(),($A239-($A239-$A238)/2)/Statistik!$F$9)</f>
        <v>#N/A</v>
      </c>
      <c r="D239" t="e">
        <f>IF(Statistik!$B241=0,NA(),NORMSINV($C239))</f>
        <v>#N/A</v>
      </c>
      <c r="E239" t="e">
        <f t="shared" si="3"/>
        <v>#NUM!</v>
      </c>
      <c r="G239" s="6" t="b">
        <f>IF(Statistik!B241&gt;0,LN(Statistik!B241))</f>
        <v>0</v>
      </c>
    </row>
    <row r="240" spans="1:7" x14ac:dyDescent="0.2">
      <c r="A240">
        <v>239</v>
      </c>
      <c r="B240" t="e">
        <f>SMALL(Statistik!B$4:B$10002,A240)</f>
        <v>#NUM!</v>
      </c>
      <c r="C240" t="e">
        <f>IF(Statistik!$B242=0,NA(),($A240-($A240-$A239)/2)/Statistik!$F$9)</f>
        <v>#N/A</v>
      </c>
      <c r="D240" t="e">
        <f>IF(Statistik!$B242=0,NA(),NORMSINV($C240))</f>
        <v>#N/A</v>
      </c>
      <c r="E240" t="e">
        <f t="shared" si="3"/>
        <v>#NUM!</v>
      </c>
      <c r="G240" s="6" t="b">
        <f>IF(Statistik!B242&gt;0,LN(Statistik!B242))</f>
        <v>0</v>
      </c>
    </row>
    <row r="241" spans="1:7" x14ac:dyDescent="0.2">
      <c r="A241">
        <v>240</v>
      </c>
      <c r="B241" t="e">
        <f>SMALL(Statistik!B$4:B$10002,A241)</f>
        <v>#NUM!</v>
      </c>
      <c r="C241" t="e">
        <f>IF(Statistik!$B243=0,NA(),($A241-($A241-$A240)/2)/Statistik!$F$9)</f>
        <v>#N/A</v>
      </c>
      <c r="D241" t="e">
        <f>IF(Statistik!$B243=0,NA(),NORMSINV($C241))</f>
        <v>#N/A</v>
      </c>
      <c r="E241" t="e">
        <f t="shared" si="3"/>
        <v>#NUM!</v>
      </c>
      <c r="G241" s="6" t="b">
        <f>IF(Statistik!B243&gt;0,LN(Statistik!B243))</f>
        <v>0</v>
      </c>
    </row>
    <row r="242" spans="1:7" x14ac:dyDescent="0.2">
      <c r="A242">
        <v>241</v>
      </c>
      <c r="B242" t="e">
        <f>SMALL(Statistik!B$4:B$10002,A242)</f>
        <v>#NUM!</v>
      </c>
      <c r="C242" t="e">
        <f>IF(Statistik!$B244=0,NA(),($A242-($A242-$A241)/2)/Statistik!$F$9)</f>
        <v>#N/A</v>
      </c>
      <c r="D242" t="e">
        <f>IF(Statistik!$B244=0,NA(),NORMSINV($C242))</f>
        <v>#N/A</v>
      </c>
      <c r="E242" t="e">
        <f t="shared" si="3"/>
        <v>#NUM!</v>
      </c>
      <c r="G242" s="6" t="b">
        <f>IF(Statistik!B244&gt;0,LN(Statistik!B244))</f>
        <v>0</v>
      </c>
    </row>
    <row r="243" spans="1:7" x14ac:dyDescent="0.2">
      <c r="A243">
        <v>242</v>
      </c>
      <c r="B243" t="e">
        <f>SMALL(Statistik!B$4:B$10002,A243)</f>
        <v>#NUM!</v>
      </c>
      <c r="C243" t="e">
        <f>IF(Statistik!$B245=0,NA(),($A243-($A243-$A242)/2)/Statistik!$F$9)</f>
        <v>#N/A</v>
      </c>
      <c r="D243" t="e">
        <f>IF(Statistik!$B245=0,NA(),NORMSINV($C243))</f>
        <v>#N/A</v>
      </c>
      <c r="E243" t="e">
        <f t="shared" si="3"/>
        <v>#NUM!</v>
      </c>
      <c r="G243" s="6" t="b">
        <f>IF(Statistik!B245&gt;0,LN(Statistik!B245))</f>
        <v>0</v>
      </c>
    </row>
    <row r="244" spans="1:7" x14ac:dyDescent="0.2">
      <c r="A244">
        <v>243</v>
      </c>
      <c r="B244" t="e">
        <f>SMALL(Statistik!B$4:B$10002,A244)</f>
        <v>#NUM!</v>
      </c>
      <c r="C244" t="e">
        <f>IF(Statistik!$B246=0,NA(),($A244-($A244-$A243)/2)/Statistik!$F$9)</f>
        <v>#N/A</v>
      </c>
      <c r="D244" t="e">
        <f>IF(Statistik!$B246=0,NA(),NORMSINV($C244))</f>
        <v>#N/A</v>
      </c>
      <c r="E244" t="e">
        <f t="shared" si="3"/>
        <v>#NUM!</v>
      </c>
      <c r="G244" s="6" t="b">
        <f>IF(Statistik!B246&gt;0,LN(Statistik!B246))</f>
        <v>0</v>
      </c>
    </row>
    <row r="245" spans="1:7" x14ac:dyDescent="0.2">
      <c r="A245">
        <v>244</v>
      </c>
      <c r="B245" t="e">
        <f>SMALL(Statistik!B$4:B$10002,A245)</f>
        <v>#NUM!</v>
      </c>
      <c r="C245" t="e">
        <f>IF(Statistik!$B247=0,NA(),($A245-($A245-$A244)/2)/Statistik!$F$9)</f>
        <v>#N/A</v>
      </c>
      <c r="D245" t="e">
        <f>IF(Statistik!$B247=0,NA(),NORMSINV($C245))</f>
        <v>#N/A</v>
      </c>
      <c r="E245" t="e">
        <f t="shared" si="3"/>
        <v>#NUM!</v>
      </c>
      <c r="G245" s="6" t="b">
        <f>IF(Statistik!B247&gt;0,LN(Statistik!B247))</f>
        <v>0</v>
      </c>
    </row>
    <row r="246" spans="1:7" x14ac:dyDescent="0.2">
      <c r="A246">
        <v>245</v>
      </c>
      <c r="B246" t="e">
        <f>SMALL(Statistik!B$4:B$10002,A246)</f>
        <v>#NUM!</v>
      </c>
      <c r="C246" t="e">
        <f>IF(Statistik!$B248=0,NA(),($A246-($A246-$A245)/2)/Statistik!$F$9)</f>
        <v>#N/A</v>
      </c>
      <c r="D246" t="e">
        <f>IF(Statistik!$B248=0,NA(),NORMSINV($C246))</f>
        <v>#N/A</v>
      </c>
      <c r="E246" t="e">
        <f t="shared" si="3"/>
        <v>#NUM!</v>
      </c>
      <c r="G246" s="6" t="b">
        <f>IF(Statistik!B248&gt;0,LN(Statistik!B248))</f>
        <v>0</v>
      </c>
    </row>
    <row r="247" spans="1:7" x14ac:dyDescent="0.2">
      <c r="A247">
        <v>246</v>
      </c>
      <c r="B247" t="e">
        <f>SMALL(Statistik!B$4:B$10002,A247)</f>
        <v>#NUM!</v>
      </c>
      <c r="C247" t="e">
        <f>IF(Statistik!$B249=0,NA(),($A247-($A247-$A246)/2)/Statistik!$F$9)</f>
        <v>#N/A</v>
      </c>
      <c r="D247" t="e">
        <f>IF(Statistik!$B249=0,NA(),NORMSINV($C247))</f>
        <v>#N/A</v>
      </c>
      <c r="E247" t="e">
        <f t="shared" si="3"/>
        <v>#NUM!</v>
      </c>
      <c r="G247" s="6" t="b">
        <f>IF(Statistik!B249&gt;0,LN(Statistik!B249))</f>
        <v>0</v>
      </c>
    </row>
    <row r="248" spans="1:7" x14ac:dyDescent="0.2">
      <c r="A248">
        <v>247</v>
      </c>
      <c r="B248" t="e">
        <f>SMALL(Statistik!B$4:B$10002,A248)</f>
        <v>#NUM!</v>
      </c>
      <c r="C248" t="e">
        <f>IF(Statistik!$B250=0,NA(),($A248-($A248-$A247)/2)/Statistik!$F$9)</f>
        <v>#N/A</v>
      </c>
      <c r="D248" t="e">
        <f>IF(Statistik!$B250=0,NA(),NORMSINV($C248))</f>
        <v>#N/A</v>
      </c>
      <c r="E248" t="e">
        <f t="shared" si="3"/>
        <v>#NUM!</v>
      </c>
      <c r="G248" s="6" t="b">
        <f>IF(Statistik!B250&gt;0,LN(Statistik!B250))</f>
        <v>0</v>
      </c>
    </row>
    <row r="249" spans="1:7" x14ac:dyDescent="0.2">
      <c r="A249">
        <v>248</v>
      </c>
      <c r="B249" t="e">
        <f>SMALL(Statistik!B$4:B$10002,A249)</f>
        <v>#NUM!</v>
      </c>
      <c r="C249" t="e">
        <f>IF(Statistik!$B251=0,NA(),($A249-($A249-$A248)/2)/Statistik!$F$9)</f>
        <v>#N/A</v>
      </c>
      <c r="D249" t="e">
        <f>IF(Statistik!$B251=0,NA(),NORMSINV($C249))</f>
        <v>#N/A</v>
      </c>
      <c r="E249" t="e">
        <f t="shared" si="3"/>
        <v>#NUM!</v>
      </c>
      <c r="G249" s="6" t="b">
        <f>IF(Statistik!B251&gt;0,LN(Statistik!B251))</f>
        <v>0</v>
      </c>
    </row>
    <row r="250" spans="1:7" x14ac:dyDescent="0.2">
      <c r="A250">
        <v>249</v>
      </c>
      <c r="B250" t="e">
        <f>SMALL(Statistik!B$4:B$10002,A250)</f>
        <v>#NUM!</v>
      </c>
      <c r="C250" t="e">
        <f>IF(Statistik!$B252=0,NA(),($A250-($A250-$A249)/2)/Statistik!$F$9)</f>
        <v>#N/A</v>
      </c>
      <c r="D250" t="e">
        <f>IF(Statistik!$B252=0,NA(),NORMSINV($C250))</f>
        <v>#N/A</v>
      </c>
      <c r="E250" t="e">
        <f t="shared" si="3"/>
        <v>#NUM!</v>
      </c>
      <c r="G250" s="6" t="b">
        <f>IF(Statistik!B252&gt;0,LN(Statistik!B252))</f>
        <v>0</v>
      </c>
    </row>
    <row r="251" spans="1:7" x14ac:dyDescent="0.2">
      <c r="A251">
        <v>250</v>
      </c>
      <c r="B251" t="e">
        <f>SMALL(Statistik!B$4:B$10002,A251)</f>
        <v>#NUM!</v>
      </c>
      <c r="C251" t="e">
        <f>IF(Statistik!$B253=0,NA(),($A251-($A251-$A250)/2)/Statistik!$F$9)</f>
        <v>#N/A</v>
      </c>
      <c r="D251" t="e">
        <f>IF(Statistik!$B253=0,NA(),NORMSINV($C251))</f>
        <v>#N/A</v>
      </c>
      <c r="E251" t="e">
        <f t="shared" si="3"/>
        <v>#NUM!</v>
      </c>
      <c r="G251" s="6" t="b">
        <f>IF(Statistik!B253&gt;0,LN(Statistik!B253))</f>
        <v>0</v>
      </c>
    </row>
    <row r="252" spans="1:7" x14ac:dyDescent="0.2">
      <c r="A252">
        <v>251</v>
      </c>
      <c r="B252" t="e">
        <f>SMALL(Statistik!B$4:B$10002,A252)</f>
        <v>#NUM!</v>
      </c>
      <c r="C252" t="e">
        <f>IF(Statistik!$B254=0,NA(),($A252-($A252-$A251)/2)/Statistik!$F$9)</f>
        <v>#N/A</v>
      </c>
      <c r="D252" t="e">
        <f>IF(Statistik!$B254=0,NA(),NORMSINV($C252))</f>
        <v>#N/A</v>
      </c>
      <c r="E252" t="e">
        <f t="shared" si="3"/>
        <v>#NUM!</v>
      </c>
      <c r="G252" s="6" t="b">
        <f>IF(Statistik!B254&gt;0,LN(Statistik!B254))</f>
        <v>0</v>
      </c>
    </row>
    <row r="253" spans="1:7" x14ac:dyDescent="0.2">
      <c r="A253">
        <v>252</v>
      </c>
      <c r="B253" t="e">
        <f>SMALL(Statistik!B$4:B$10002,A253)</f>
        <v>#NUM!</v>
      </c>
      <c r="C253" t="e">
        <f>IF(Statistik!$B255=0,NA(),($A253-($A253-$A252)/2)/Statistik!$F$9)</f>
        <v>#N/A</v>
      </c>
      <c r="D253" t="e">
        <f>IF(Statistik!$B255=0,NA(),NORMSINV($C253))</f>
        <v>#N/A</v>
      </c>
      <c r="E253" t="e">
        <f t="shared" si="3"/>
        <v>#NUM!</v>
      </c>
      <c r="G253" s="6" t="b">
        <f>IF(Statistik!B255&gt;0,LN(Statistik!B255))</f>
        <v>0</v>
      </c>
    </row>
    <row r="254" spans="1:7" x14ac:dyDescent="0.2">
      <c r="A254">
        <v>253</v>
      </c>
      <c r="B254" t="e">
        <f>SMALL(Statistik!B$4:B$10002,A254)</f>
        <v>#NUM!</v>
      </c>
      <c r="C254" t="e">
        <f>IF(Statistik!$B256=0,NA(),($A254-($A254-$A253)/2)/Statistik!$F$9)</f>
        <v>#N/A</v>
      </c>
      <c r="D254" t="e">
        <f>IF(Statistik!$B256=0,NA(),NORMSINV($C254))</f>
        <v>#N/A</v>
      </c>
      <c r="E254" t="e">
        <f t="shared" si="3"/>
        <v>#NUM!</v>
      </c>
      <c r="G254" s="6" t="b">
        <f>IF(Statistik!B256&gt;0,LN(Statistik!B256))</f>
        <v>0</v>
      </c>
    </row>
    <row r="255" spans="1:7" x14ac:dyDescent="0.2">
      <c r="A255">
        <v>254</v>
      </c>
      <c r="B255" t="e">
        <f>SMALL(Statistik!B$4:B$10002,A255)</f>
        <v>#NUM!</v>
      </c>
      <c r="C255" t="e">
        <f>IF(Statistik!$B257=0,NA(),($A255-($A255-$A254)/2)/Statistik!$F$9)</f>
        <v>#N/A</v>
      </c>
      <c r="D255" t="e">
        <f>IF(Statistik!$B257=0,NA(),NORMSINV($C255))</f>
        <v>#N/A</v>
      </c>
      <c r="E255" t="e">
        <f t="shared" si="3"/>
        <v>#NUM!</v>
      </c>
      <c r="G255" s="6" t="b">
        <f>IF(Statistik!B257&gt;0,LN(Statistik!B257))</f>
        <v>0</v>
      </c>
    </row>
    <row r="256" spans="1:7" x14ac:dyDescent="0.2">
      <c r="A256">
        <v>255</v>
      </c>
      <c r="B256" t="e">
        <f>SMALL(Statistik!B$4:B$10002,A256)</f>
        <v>#NUM!</v>
      </c>
      <c r="C256" t="e">
        <f>IF(Statistik!$B258=0,NA(),($A256-($A256-$A255)/2)/Statistik!$F$9)</f>
        <v>#N/A</v>
      </c>
      <c r="D256" t="e">
        <f>IF(Statistik!$B258=0,NA(),NORMSINV($C256))</f>
        <v>#N/A</v>
      </c>
      <c r="E256" t="e">
        <f t="shared" si="3"/>
        <v>#NUM!</v>
      </c>
      <c r="G256" s="6" t="b">
        <f>IF(Statistik!B258&gt;0,LN(Statistik!B258))</f>
        <v>0</v>
      </c>
    </row>
    <row r="257" spans="1:7" x14ac:dyDescent="0.2">
      <c r="A257">
        <v>256</v>
      </c>
      <c r="B257" t="e">
        <f>SMALL(Statistik!B$4:B$10002,A257)</f>
        <v>#NUM!</v>
      </c>
      <c r="C257" t="e">
        <f>IF(Statistik!$B259=0,NA(),($A257-($A257-$A256)/2)/Statistik!$F$9)</f>
        <v>#N/A</v>
      </c>
      <c r="D257" t="e">
        <f>IF(Statistik!$B259=0,NA(),NORMSINV($C257))</f>
        <v>#N/A</v>
      </c>
      <c r="E257" t="e">
        <f t="shared" si="3"/>
        <v>#NUM!</v>
      </c>
      <c r="G257" s="6" t="b">
        <f>IF(Statistik!B259&gt;0,LN(Statistik!B259))</f>
        <v>0</v>
      </c>
    </row>
    <row r="258" spans="1:7" x14ac:dyDescent="0.2">
      <c r="A258">
        <v>257</v>
      </c>
      <c r="B258" t="e">
        <f>SMALL(Statistik!B$4:B$10002,A258)</f>
        <v>#NUM!</v>
      </c>
      <c r="C258" t="e">
        <f>IF(Statistik!$B260=0,NA(),($A258-($A258-$A257)/2)/Statistik!$F$9)</f>
        <v>#N/A</v>
      </c>
      <c r="D258" t="e">
        <f>IF(Statistik!$B260=0,NA(),NORMSINV($C258))</f>
        <v>#N/A</v>
      </c>
      <c r="E258" t="e">
        <f t="shared" si="3"/>
        <v>#NUM!</v>
      </c>
      <c r="G258" s="6" t="b">
        <f>IF(Statistik!B260&gt;0,LN(Statistik!B260))</f>
        <v>0</v>
      </c>
    </row>
    <row r="259" spans="1:7" x14ac:dyDescent="0.2">
      <c r="A259">
        <v>258</v>
      </c>
      <c r="B259" t="e">
        <f>SMALL(Statistik!B$4:B$10002,A259)</f>
        <v>#NUM!</v>
      </c>
      <c r="C259" t="e">
        <f>IF(Statistik!$B261=0,NA(),($A259-($A259-$A258)/2)/Statistik!$F$9)</f>
        <v>#N/A</v>
      </c>
      <c r="D259" t="e">
        <f>IF(Statistik!$B261=0,NA(),NORMSINV($C259))</f>
        <v>#N/A</v>
      </c>
      <c r="E259" t="e">
        <f t="shared" ref="E259:E322" si="4">IF(B259=0,NA(),LOG10(B259))</f>
        <v>#NUM!</v>
      </c>
      <c r="G259" s="6" t="b">
        <f>IF(Statistik!B261&gt;0,LN(Statistik!B261))</f>
        <v>0</v>
      </c>
    </row>
    <row r="260" spans="1:7" x14ac:dyDescent="0.2">
      <c r="A260">
        <v>259</v>
      </c>
      <c r="B260" t="e">
        <f>SMALL(Statistik!B$4:B$10002,A260)</f>
        <v>#NUM!</v>
      </c>
      <c r="C260" t="e">
        <f>IF(Statistik!$B262=0,NA(),($A260-($A260-$A259)/2)/Statistik!$F$9)</f>
        <v>#N/A</v>
      </c>
      <c r="D260" t="e">
        <f>IF(Statistik!$B262=0,NA(),NORMSINV($C260))</f>
        <v>#N/A</v>
      </c>
      <c r="E260" t="e">
        <f t="shared" si="4"/>
        <v>#NUM!</v>
      </c>
      <c r="G260" s="6" t="b">
        <f>IF(Statistik!B262&gt;0,LN(Statistik!B262))</f>
        <v>0</v>
      </c>
    </row>
    <row r="261" spans="1:7" x14ac:dyDescent="0.2">
      <c r="A261">
        <v>260</v>
      </c>
      <c r="B261" t="e">
        <f>SMALL(Statistik!B$4:B$10002,A261)</f>
        <v>#NUM!</v>
      </c>
      <c r="C261" t="e">
        <f>IF(Statistik!$B263=0,NA(),($A261-($A261-$A260)/2)/Statistik!$F$9)</f>
        <v>#N/A</v>
      </c>
      <c r="D261" t="e">
        <f>IF(Statistik!$B263=0,NA(),NORMSINV($C261))</f>
        <v>#N/A</v>
      </c>
      <c r="E261" t="e">
        <f t="shared" si="4"/>
        <v>#NUM!</v>
      </c>
      <c r="G261" s="6" t="b">
        <f>IF(Statistik!B263&gt;0,LN(Statistik!B263))</f>
        <v>0</v>
      </c>
    </row>
    <row r="262" spans="1:7" x14ac:dyDescent="0.2">
      <c r="A262">
        <v>261</v>
      </c>
      <c r="B262" t="e">
        <f>SMALL(Statistik!B$4:B$10002,A262)</f>
        <v>#NUM!</v>
      </c>
      <c r="C262" t="e">
        <f>IF(Statistik!$B264=0,NA(),($A262-($A262-$A261)/2)/Statistik!$F$9)</f>
        <v>#N/A</v>
      </c>
      <c r="D262" t="e">
        <f>IF(Statistik!$B264=0,NA(),NORMSINV($C262))</f>
        <v>#N/A</v>
      </c>
      <c r="E262" t="e">
        <f t="shared" si="4"/>
        <v>#NUM!</v>
      </c>
      <c r="G262" s="6" t="b">
        <f>IF(Statistik!B264&gt;0,LN(Statistik!B264))</f>
        <v>0</v>
      </c>
    </row>
    <row r="263" spans="1:7" x14ac:dyDescent="0.2">
      <c r="A263">
        <v>262</v>
      </c>
      <c r="B263" t="e">
        <f>SMALL(Statistik!B$4:B$10002,A263)</f>
        <v>#NUM!</v>
      </c>
      <c r="C263" t="e">
        <f>IF(Statistik!$B265=0,NA(),($A263-($A263-$A262)/2)/Statistik!$F$9)</f>
        <v>#N/A</v>
      </c>
      <c r="D263" t="e">
        <f>IF(Statistik!$B265=0,NA(),NORMSINV($C263))</f>
        <v>#N/A</v>
      </c>
      <c r="E263" t="e">
        <f t="shared" si="4"/>
        <v>#NUM!</v>
      </c>
      <c r="G263" s="6" t="b">
        <f>IF(Statistik!B265&gt;0,LN(Statistik!B265))</f>
        <v>0</v>
      </c>
    </row>
    <row r="264" spans="1:7" x14ac:dyDescent="0.2">
      <c r="A264">
        <v>263</v>
      </c>
      <c r="B264" t="e">
        <f>SMALL(Statistik!B$4:B$10002,A264)</f>
        <v>#NUM!</v>
      </c>
      <c r="C264" t="e">
        <f>IF(Statistik!$B266=0,NA(),($A264-($A264-$A263)/2)/Statistik!$F$9)</f>
        <v>#N/A</v>
      </c>
      <c r="D264" t="e">
        <f>IF(Statistik!$B266=0,NA(),NORMSINV($C264))</f>
        <v>#N/A</v>
      </c>
      <c r="E264" t="e">
        <f t="shared" si="4"/>
        <v>#NUM!</v>
      </c>
      <c r="G264" s="6" t="b">
        <f>IF(Statistik!B266&gt;0,LN(Statistik!B266))</f>
        <v>0</v>
      </c>
    </row>
    <row r="265" spans="1:7" x14ac:dyDescent="0.2">
      <c r="A265">
        <v>264</v>
      </c>
      <c r="B265" t="e">
        <f>SMALL(Statistik!B$4:B$10002,A265)</f>
        <v>#NUM!</v>
      </c>
      <c r="C265" t="e">
        <f>IF(Statistik!$B267=0,NA(),($A265-($A265-$A264)/2)/Statistik!$F$9)</f>
        <v>#N/A</v>
      </c>
      <c r="D265" t="e">
        <f>IF(Statistik!$B267=0,NA(),NORMSINV($C265))</f>
        <v>#N/A</v>
      </c>
      <c r="E265" t="e">
        <f t="shared" si="4"/>
        <v>#NUM!</v>
      </c>
      <c r="G265" s="6" t="b">
        <f>IF(Statistik!B267&gt;0,LN(Statistik!B267))</f>
        <v>0</v>
      </c>
    </row>
    <row r="266" spans="1:7" x14ac:dyDescent="0.2">
      <c r="A266">
        <v>265</v>
      </c>
      <c r="B266" t="e">
        <f>SMALL(Statistik!B$4:B$10002,A266)</f>
        <v>#NUM!</v>
      </c>
      <c r="C266" t="e">
        <f>IF(Statistik!$B268=0,NA(),($A266-($A266-$A265)/2)/Statistik!$F$9)</f>
        <v>#N/A</v>
      </c>
      <c r="D266" t="e">
        <f>IF(Statistik!$B268=0,NA(),NORMSINV($C266))</f>
        <v>#N/A</v>
      </c>
      <c r="E266" t="e">
        <f t="shared" si="4"/>
        <v>#NUM!</v>
      </c>
      <c r="G266" s="6" t="b">
        <f>IF(Statistik!B268&gt;0,LN(Statistik!B268))</f>
        <v>0</v>
      </c>
    </row>
    <row r="267" spans="1:7" x14ac:dyDescent="0.2">
      <c r="A267">
        <v>266</v>
      </c>
      <c r="B267" t="e">
        <f>SMALL(Statistik!B$4:B$10002,A267)</f>
        <v>#NUM!</v>
      </c>
      <c r="C267" t="e">
        <f>IF(Statistik!$B269=0,NA(),($A267-($A267-$A266)/2)/Statistik!$F$9)</f>
        <v>#N/A</v>
      </c>
      <c r="D267" t="e">
        <f>IF(Statistik!$B269=0,NA(),NORMSINV($C267))</f>
        <v>#N/A</v>
      </c>
      <c r="E267" t="e">
        <f t="shared" si="4"/>
        <v>#NUM!</v>
      </c>
      <c r="G267" s="6" t="b">
        <f>IF(Statistik!B269&gt;0,LN(Statistik!B269))</f>
        <v>0</v>
      </c>
    </row>
    <row r="268" spans="1:7" x14ac:dyDescent="0.2">
      <c r="A268">
        <v>267</v>
      </c>
      <c r="B268" t="e">
        <f>SMALL(Statistik!B$4:B$10002,A268)</f>
        <v>#NUM!</v>
      </c>
      <c r="C268" t="e">
        <f>IF(Statistik!$B270=0,NA(),($A268-($A268-$A267)/2)/Statistik!$F$9)</f>
        <v>#N/A</v>
      </c>
      <c r="D268" t="e">
        <f>IF(Statistik!$B270=0,NA(),NORMSINV($C268))</f>
        <v>#N/A</v>
      </c>
      <c r="E268" t="e">
        <f t="shared" si="4"/>
        <v>#NUM!</v>
      </c>
      <c r="G268" s="6" t="b">
        <f>IF(Statistik!B270&gt;0,LN(Statistik!B270))</f>
        <v>0</v>
      </c>
    </row>
    <row r="269" spans="1:7" x14ac:dyDescent="0.2">
      <c r="A269">
        <v>268</v>
      </c>
      <c r="B269" t="e">
        <f>SMALL(Statistik!B$4:B$10002,A269)</f>
        <v>#NUM!</v>
      </c>
      <c r="C269" t="e">
        <f>IF(Statistik!$B271=0,NA(),($A269-($A269-$A268)/2)/Statistik!$F$9)</f>
        <v>#N/A</v>
      </c>
      <c r="D269" t="e">
        <f>IF(Statistik!$B271=0,NA(),NORMSINV($C269))</f>
        <v>#N/A</v>
      </c>
      <c r="E269" t="e">
        <f t="shared" si="4"/>
        <v>#NUM!</v>
      </c>
      <c r="G269" s="6" t="b">
        <f>IF(Statistik!B271&gt;0,LN(Statistik!B271))</f>
        <v>0</v>
      </c>
    </row>
    <row r="270" spans="1:7" x14ac:dyDescent="0.2">
      <c r="A270">
        <v>269</v>
      </c>
      <c r="B270" t="e">
        <f>SMALL(Statistik!B$4:B$10002,A270)</f>
        <v>#NUM!</v>
      </c>
      <c r="C270" t="e">
        <f>IF(Statistik!$B272=0,NA(),($A270-($A270-$A269)/2)/Statistik!$F$9)</f>
        <v>#N/A</v>
      </c>
      <c r="D270" t="e">
        <f>IF(Statistik!$B272=0,NA(),NORMSINV($C270))</f>
        <v>#N/A</v>
      </c>
      <c r="E270" t="e">
        <f t="shared" si="4"/>
        <v>#NUM!</v>
      </c>
      <c r="G270" s="6" t="b">
        <f>IF(Statistik!B272&gt;0,LN(Statistik!B272))</f>
        <v>0</v>
      </c>
    </row>
    <row r="271" spans="1:7" x14ac:dyDescent="0.2">
      <c r="A271">
        <v>270</v>
      </c>
      <c r="B271" t="e">
        <f>SMALL(Statistik!B$4:B$10002,A271)</f>
        <v>#NUM!</v>
      </c>
      <c r="C271" t="e">
        <f>IF(Statistik!$B273=0,NA(),($A271-($A271-$A270)/2)/Statistik!$F$9)</f>
        <v>#N/A</v>
      </c>
      <c r="D271" t="e">
        <f>IF(Statistik!$B273=0,NA(),NORMSINV($C271))</f>
        <v>#N/A</v>
      </c>
      <c r="E271" t="e">
        <f t="shared" si="4"/>
        <v>#NUM!</v>
      </c>
      <c r="G271" s="6" t="b">
        <f>IF(Statistik!B273&gt;0,LN(Statistik!B273))</f>
        <v>0</v>
      </c>
    </row>
    <row r="272" spans="1:7" x14ac:dyDescent="0.2">
      <c r="A272">
        <v>271</v>
      </c>
      <c r="B272" t="e">
        <f>SMALL(Statistik!B$4:B$10002,A272)</f>
        <v>#NUM!</v>
      </c>
      <c r="C272" t="e">
        <f>IF(Statistik!$B274=0,NA(),($A272-($A272-$A271)/2)/Statistik!$F$9)</f>
        <v>#N/A</v>
      </c>
      <c r="D272" t="e">
        <f>IF(Statistik!$B274=0,NA(),NORMSINV($C272))</f>
        <v>#N/A</v>
      </c>
      <c r="E272" t="e">
        <f t="shared" si="4"/>
        <v>#NUM!</v>
      </c>
      <c r="G272" s="6" t="b">
        <f>IF(Statistik!B274&gt;0,LN(Statistik!B274))</f>
        <v>0</v>
      </c>
    </row>
    <row r="273" spans="1:7" x14ac:dyDescent="0.2">
      <c r="A273">
        <v>272</v>
      </c>
      <c r="B273" t="e">
        <f>SMALL(Statistik!B$4:B$10002,A273)</f>
        <v>#NUM!</v>
      </c>
      <c r="C273" t="e">
        <f>IF(Statistik!$B275=0,NA(),($A273-($A273-$A272)/2)/Statistik!$F$9)</f>
        <v>#N/A</v>
      </c>
      <c r="D273" t="e">
        <f>IF(Statistik!$B275=0,NA(),NORMSINV($C273))</f>
        <v>#N/A</v>
      </c>
      <c r="E273" t="e">
        <f t="shared" si="4"/>
        <v>#NUM!</v>
      </c>
      <c r="G273" s="6" t="b">
        <f>IF(Statistik!B275&gt;0,LN(Statistik!B275))</f>
        <v>0</v>
      </c>
    </row>
    <row r="274" spans="1:7" x14ac:dyDescent="0.2">
      <c r="A274">
        <v>273</v>
      </c>
      <c r="B274" t="e">
        <f>SMALL(Statistik!B$4:B$10002,A274)</f>
        <v>#NUM!</v>
      </c>
      <c r="C274" t="e">
        <f>IF(Statistik!$B276=0,NA(),($A274-($A274-$A273)/2)/Statistik!$F$9)</f>
        <v>#N/A</v>
      </c>
      <c r="D274" t="e">
        <f>IF(Statistik!$B276=0,NA(),NORMSINV($C274))</f>
        <v>#N/A</v>
      </c>
      <c r="E274" t="e">
        <f t="shared" si="4"/>
        <v>#NUM!</v>
      </c>
      <c r="G274" s="6" t="b">
        <f>IF(Statistik!B276&gt;0,LN(Statistik!B276))</f>
        <v>0</v>
      </c>
    </row>
    <row r="275" spans="1:7" x14ac:dyDescent="0.2">
      <c r="A275">
        <v>274</v>
      </c>
      <c r="B275" t="e">
        <f>SMALL(Statistik!B$4:B$10002,A275)</f>
        <v>#NUM!</v>
      </c>
      <c r="C275" t="e">
        <f>IF(Statistik!$B277=0,NA(),($A275-($A275-$A274)/2)/Statistik!$F$9)</f>
        <v>#N/A</v>
      </c>
      <c r="D275" t="e">
        <f>IF(Statistik!$B277=0,NA(),NORMSINV($C275))</f>
        <v>#N/A</v>
      </c>
      <c r="E275" t="e">
        <f t="shared" si="4"/>
        <v>#NUM!</v>
      </c>
      <c r="G275" s="6" t="b">
        <f>IF(Statistik!B277&gt;0,LN(Statistik!B277))</f>
        <v>0</v>
      </c>
    </row>
    <row r="276" spans="1:7" x14ac:dyDescent="0.2">
      <c r="A276">
        <v>275</v>
      </c>
      <c r="B276" t="e">
        <f>SMALL(Statistik!B$4:B$10002,A276)</f>
        <v>#NUM!</v>
      </c>
      <c r="C276" t="e">
        <f>IF(Statistik!$B278=0,NA(),($A276-($A276-$A275)/2)/Statistik!$F$9)</f>
        <v>#N/A</v>
      </c>
      <c r="D276" t="e">
        <f>IF(Statistik!$B278=0,NA(),NORMSINV($C276))</f>
        <v>#N/A</v>
      </c>
      <c r="E276" t="e">
        <f t="shared" si="4"/>
        <v>#NUM!</v>
      </c>
      <c r="G276" s="6" t="b">
        <f>IF(Statistik!B278&gt;0,LN(Statistik!B278))</f>
        <v>0</v>
      </c>
    </row>
    <row r="277" spans="1:7" x14ac:dyDescent="0.2">
      <c r="A277">
        <v>276</v>
      </c>
      <c r="B277" t="e">
        <f>SMALL(Statistik!B$4:B$10002,A277)</f>
        <v>#NUM!</v>
      </c>
      <c r="C277" t="e">
        <f>IF(Statistik!$B279=0,NA(),($A277-($A277-$A276)/2)/Statistik!$F$9)</f>
        <v>#N/A</v>
      </c>
      <c r="D277" t="e">
        <f>IF(Statistik!$B279=0,NA(),NORMSINV($C277))</f>
        <v>#N/A</v>
      </c>
      <c r="E277" t="e">
        <f t="shared" si="4"/>
        <v>#NUM!</v>
      </c>
      <c r="G277" s="6" t="b">
        <f>IF(Statistik!B279&gt;0,LN(Statistik!B279))</f>
        <v>0</v>
      </c>
    </row>
    <row r="278" spans="1:7" x14ac:dyDescent="0.2">
      <c r="A278">
        <v>277</v>
      </c>
      <c r="B278" t="e">
        <f>SMALL(Statistik!B$4:B$10002,A278)</f>
        <v>#NUM!</v>
      </c>
      <c r="C278" t="e">
        <f>IF(Statistik!$B280=0,NA(),($A278-($A278-$A277)/2)/Statistik!$F$9)</f>
        <v>#N/A</v>
      </c>
      <c r="D278" t="e">
        <f>IF(Statistik!$B280=0,NA(),NORMSINV($C278))</f>
        <v>#N/A</v>
      </c>
      <c r="E278" t="e">
        <f t="shared" si="4"/>
        <v>#NUM!</v>
      </c>
      <c r="G278" s="6" t="b">
        <f>IF(Statistik!B280&gt;0,LN(Statistik!B280))</f>
        <v>0</v>
      </c>
    </row>
    <row r="279" spans="1:7" x14ac:dyDescent="0.2">
      <c r="A279">
        <v>278</v>
      </c>
      <c r="B279" t="e">
        <f>SMALL(Statistik!B$4:B$10002,A279)</f>
        <v>#NUM!</v>
      </c>
      <c r="C279" t="e">
        <f>IF(Statistik!$B281=0,NA(),($A279-($A279-$A278)/2)/Statistik!$F$9)</f>
        <v>#N/A</v>
      </c>
      <c r="D279" t="e">
        <f>IF(Statistik!$B281=0,NA(),NORMSINV($C279))</f>
        <v>#N/A</v>
      </c>
      <c r="E279" t="e">
        <f t="shared" si="4"/>
        <v>#NUM!</v>
      </c>
      <c r="G279" s="6" t="b">
        <f>IF(Statistik!B281&gt;0,LN(Statistik!B281))</f>
        <v>0</v>
      </c>
    </row>
    <row r="280" spans="1:7" x14ac:dyDescent="0.2">
      <c r="A280">
        <v>279</v>
      </c>
      <c r="B280" t="e">
        <f>SMALL(Statistik!B$4:B$10002,A280)</f>
        <v>#NUM!</v>
      </c>
      <c r="C280" t="e">
        <f>IF(Statistik!$B282=0,NA(),($A280-($A280-$A279)/2)/Statistik!$F$9)</f>
        <v>#N/A</v>
      </c>
      <c r="D280" t="e">
        <f>IF(Statistik!$B282=0,NA(),NORMSINV($C280))</f>
        <v>#N/A</v>
      </c>
      <c r="E280" t="e">
        <f t="shared" si="4"/>
        <v>#NUM!</v>
      </c>
      <c r="G280" s="6" t="b">
        <f>IF(Statistik!B282&gt;0,LN(Statistik!B282))</f>
        <v>0</v>
      </c>
    </row>
    <row r="281" spans="1:7" x14ac:dyDescent="0.2">
      <c r="A281">
        <v>280</v>
      </c>
      <c r="B281" t="e">
        <f>SMALL(Statistik!B$4:B$10002,A281)</f>
        <v>#NUM!</v>
      </c>
      <c r="C281" t="e">
        <f>IF(Statistik!$B283=0,NA(),($A281-($A281-$A280)/2)/Statistik!$F$9)</f>
        <v>#N/A</v>
      </c>
      <c r="D281" t="e">
        <f>IF(Statistik!$B283=0,NA(),NORMSINV($C281))</f>
        <v>#N/A</v>
      </c>
      <c r="E281" t="e">
        <f t="shared" si="4"/>
        <v>#NUM!</v>
      </c>
      <c r="G281" s="6" t="b">
        <f>IF(Statistik!B283&gt;0,LN(Statistik!B283))</f>
        <v>0</v>
      </c>
    </row>
    <row r="282" spans="1:7" x14ac:dyDescent="0.2">
      <c r="A282">
        <v>281</v>
      </c>
      <c r="B282" t="e">
        <f>SMALL(Statistik!B$4:B$10002,A282)</f>
        <v>#NUM!</v>
      </c>
      <c r="C282" t="e">
        <f>IF(Statistik!$B284=0,NA(),($A282-($A282-$A281)/2)/Statistik!$F$9)</f>
        <v>#N/A</v>
      </c>
      <c r="D282" t="e">
        <f>IF(Statistik!$B284=0,NA(),NORMSINV($C282))</f>
        <v>#N/A</v>
      </c>
      <c r="E282" t="e">
        <f t="shared" si="4"/>
        <v>#NUM!</v>
      </c>
      <c r="G282" s="6" t="b">
        <f>IF(Statistik!B284&gt;0,LN(Statistik!B284))</f>
        <v>0</v>
      </c>
    </row>
    <row r="283" spans="1:7" x14ac:dyDescent="0.2">
      <c r="A283">
        <v>282</v>
      </c>
      <c r="B283" t="e">
        <f>SMALL(Statistik!B$4:B$10002,A283)</f>
        <v>#NUM!</v>
      </c>
      <c r="C283" t="e">
        <f>IF(Statistik!$B285=0,NA(),($A283-($A283-$A282)/2)/Statistik!$F$9)</f>
        <v>#N/A</v>
      </c>
      <c r="D283" t="e">
        <f>IF(Statistik!$B285=0,NA(),NORMSINV($C283))</f>
        <v>#N/A</v>
      </c>
      <c r="E283" t="e">
        <f t="shared" si="4"/>
        <v>#NUM!</v>
      </c>
      <c r="G283" s="6" t="b">
        <f>IF(Statistik!B285&gt;0,LN(Statistik!B285))</f>
        <v>0</v>
      </c>
    </row>
    <row r="284" spans="1:7" x14ac:dyDescent="0.2">
      <c r="A284">
        <v>283</v>
      </c>
      <c r="B284" t="e">
        <f>SMALL(Statistik!B$4:B$10002,A284)</f>
        <v>#NUM!</v>
      </c>
      <c r="C284" t="e">
        <f>IF(Statistik!$B286=0,NA(),($A284-($A284-$A283)/2)/Statistik!$F$9)</f>
        <v>#N/A</v>
      </c>
      <c r="D284" t="e">
        <f>IF(Statistik!$B286=0,NA(),NORMSINV($C284))</f>
        <v>#N/A</v>
      </c>
      <c r="E284" t="e">
        <f t="shared" si="4"/>
        <v>#NUM!</v>
      </c>
      <c r="G284" s="6" t="b">
        <f>IF(Statistik!B286&gt;0,LN(Statistik!B286))</f>
        <v>0</v>
      </c>
    </row>
    <row r="285" spans="1:7" x14ac:dyDescent="0.2">
      <c r="A285">
        <v>284</v>
      </c>
      <c r="B285" t="e">
        <f>SMALL(Statistik!B$4:B$10002,A285)</f>
        <v>#NUM!</v>
      </c>
      <c r="C285" t="e">
        <f>IF(Statistik!$B287=0,NA(),($A285-($A285-$A284)/2)/Statistik!$F$9)</f>
        <v>#N/A</v>
      </c>
      <c r="D285" t="e">
        <f>IF(Statistik!$B287=0,NA(),NORMSINV($C285))</f>
        <v>#N/A</v>
      </c>
      <c r="E285" t="e">
        <f t="shared" si="4"/>
        <v>#NUM!</v>
      </c>
      <c r="G285" s="6" t="b">
        <f>IF(Statistik!B287&gt;0,LN(Statistik!B287))</f>
        <v>0</v>
      </c>
    </row>
    <row r="286" spans="1:7" x14ac:dyDescent="0.2">
      <c r="A286">
        <v>285</v>
      </c>
      <c r="B286" t="e">
        <f>SMALL(Statistik!B$4:B$10002,A286)</f>
        <v>#NUM!</v>
      </c>
      <c r="C286" t="e">
        <f>IF(Statistik!$B288=0,NA(),($A286-($A286-$A285)/2)/Statistik!$F$9)</f>
        <v>#N/A</v>
      </c>
      <c r="D286" t="e">
        <f>IF(Statistik!$B288=0,NA(),NORMSINV($C286))</f>
        <v>#N/A</v>
      </c>
      <c r="E286" t="e">
        <f t="shared" si="4"/>
        <v>#NUM!</v>
      </c>
      <c r="G286" s="6" t="b">
        <f>IF(Statistik!B288&gt;0,LN(Statistik!B288))</f>
        <v>0</v>
      </c>
    </row>
    <row r="287" spans="1:7" x14ac:dyDescent="0.2">
      <c r="A287">
        <v>286</v>
      </c>
      <c r="B287" t="e">
        <f>SMALL(Statistik!B$4:B$10002,A287)</f>
        <v>#NUM!</v>
      </c>
      <c r="C287" t="e">
        <f>IF(Statistik!$B289=0,NA(),($A287-($A287-$A286)/2)/Statistik!$F$9)</f>
        <v>#N/A</v>
      </c>
      <c r="D287" t="e">
        <f>IF(Statistik!$B289=0,NA(),NORMSINV($C287))</f>
        <v>#N/A</v>
      </c>
      <c r="E287" t="e">
        <f t="shared" si="4"/>
        <v>#NUM!</v>
      </c>
      <c r="G287" s="6" t="b">
        <f>IF(Statistik!B289&gt;0,LN(Statistik!B289))</f>
        <v>0</v>
      </c>
    </row>
    <row r="288" spans="1:7" x14ac:dyDescent="0.2">
      <c r="A288">
        <v>287</v>
      </c>
      <c r="B288" t="e">
        <f>SMALL(Statistik!B$4:B$10002,A288)</f>
        <v>#NUM!</v>
      </c>
      <c r="C288" t="e">
        <f>IF(Statistik!$B290=0,NA(),($A288-($A288-$A287)/2)/Statistik!$F$9)</f>
        <v>#N/A</v>
      </c>
      <c r="D288" t="e">
        <f>IF(Statistik!$B290=0,NA(),NORMSINV($C288))</f>
        <v>#N/A</v>
      </c>
      <c r="E288" t="e">
        <f t="shared" si="4"/>
        <v>#NUM!</v>
      </c>
      <c r="G288" s="6" t="b">
        <f>IF(Statistik!B290&gt;0,LN(Statistik!B290))</f>
        <v>0</v>
      </c>
    </row>
    <row r="289" spans="1:7" x14ac:dyDescent="0.2">
      <c r="A289">
        <v>288</v>
      </c>
      <c r="B289" t="e">
        <f>SMALL(Statistik!B$4:B$10002,A289)</f>
        <v>#NUM!</v>
      </c>
      <c r="C289" t="e">
        <f>IF(Statistik!$B291=0,NA(),($A289-($A289-$A288)/2)/Statistik!$F$9)</f>
        <v>#N/A</v>
      </c>
      <c r="D289" t="e">
        <f>IF(Statistik!$B291=0,NA(),NORMSINV($C289))</f>
        <v>#N/A</v>
      </c>
      <c r="E289" t="e">
        <f t="shared" si="4"/>
        <v>#NUM!</v>
      </c>
      <c r="G289" s="6" t="b">
        <f>IF(Statistik!B291&gt;0,LN(Statistik!B291))</f>
        <v>0</v>
      </c>
    </row>
    <row r="290" spans="1:7" x14ac:dyDescent="0.2">
      <c r="A290">
        <v>289</v>
      </c>
      <c r="B290" t="e">
        <f>SMALL(Statistik!B$4:B$10002,A290)</f>
        <v>#NUM!</v>
      </c>
      <c r="C290" t="e">
        <f>IF(Statistik!$B292=0,NA(),($A290-($A290-$A289)/2)/Statistik!$F$9)</f>
        <v>#N/A</v>
      </c>
      <c r="D290" t="e">
        <f>IF(Statistik!$B292=0,NA(),NORMSINV($C290))</f>
        <v>#N/A</v>
      </c>
      <c r="E290" t="e">
        <f t="shared" si="4"/>
        <v>#NUM!</v>
      </c>
      <c r="G290" s="6" t="b">
        <f>IF(Statistik!B292&gt;0,LN(Statistik!B292))</f>
        <v>0</v>
      </c>
    </row>
    <row r="291" spans="1:7" x14ac:dyDescent="0.2">
      <c r="A291">
        <v>290</v>
      </c>
      <c r="B291" t="e">
        <f>SMALL(Statistik!B$4:B$10002,A291)</f>
        <v>#NUM!</v>
      </c>
      <c r="C291" t="e">
        <f>IF(Statistik!$B293=0,NA(),($A291-($A291-$A290)/2)/Statistik!$F$9)</f>
        <v>#N/A</v>
      </c>
      <c r="D291" t="e">
        <f>IF(Statistik!$B293=0,NA(),NORMSINV($C291))</f>
        <v>#N/A</v>
      </c>
      <c r="E291" t="e">
        <f t="shared" si="4"/>
        <v>#NUM!</v>
      </c>
      <c r="G291" s="6" t="b">
        <f>IF(Statistik!B293&gt;0,LN(Statistik!B293))</f>
        <v>0</v>
      </c>
    </row>
    <row r="292" spans="1:7" x14ac:dyDescent="0.2">
      <c r="A292">
        <v>291</v>
      </c>
      <c r="B292" t="e">
        <f>SMALL(Statistik!B$4:B$10002,A292)</f>
        <v>#NUM!</v>
      </c>
      <c r="C292" t="e">
        <f>IF(Statistik!$B294=0,NA(),($A292-($A292-$A291)/2)/Statistik!$F$9)</f>
        <v>#N/A</v>
      </c>
      <c r="D292" t="e">
        <f>IF(Statistik!$B294=0,NA(),NORMSINV($C292))</f>
        <v>#N/A</v>
      </c>
      <c r="E292" t="e">
        <f t="shared" si="4"/>
        <v>#NUM!</v>
      </c>
      <c r="G292" s="6" t="b">
        <f>IF(Statistik!B294&gt;0,LN(Statistik!B294))</f>
        <v>0</v>
      </c>
    </row>
    <row r="293" spans="1:7" x14ac:dyDescent="0.2">
      <c r="A293">
        <v>292</v>
      </c>
      <c r="B293" t="e">
        <f>SMALL(Statistik!B$4:B$10002,A293)</f>
        <v>#NUM!</v>
      </c>
      <c r="C293" t="e">
        <f>IF(Statistik!$B295=0,NA(),($A293-($A293-$A292)/2)/Statistik!$F$9)</f>
        <v>#N/A</v>
      </c>
      <c r="D293" t="e">
        <f>IF(Statistik!$B295=0,NA(),NORMSINV($C293))</f>
        <v>#N/A</v>
      </c>
      <c r="E293" t="e">
        <f t="shared" si="4"/>
        <v>#NUM!</v>
      </c>
      <c r="G293" s="6" t="b">
        <f>IF(Statistik!B295&gt;0,LN(Statistik!B295))</f>
        <v>0</v>
      </c>
    </row>
    <row r="294" spans="1:7" x14ac:dyDescent="0.2">
      <c r="A294">
        <v>293</v>
      </c>
      <c r="B294" t="e">
        <f>SMALL(Statistik!B$4:B$10002,A294)</f>
        <v>#NUM!</v>
      </c>
      <c r="C294" t="e">
        <f>IF(Statistik!$B296=0,NA(),($A294-($A294-$A293)/2)/Statistik!$F$9)</f>
        <v>#N/A</v>
      </c>
      <c r="D294" t="e">
        <f>IF(Statistik!$B296=0,NA(),NORMSINV($C294))</f>
        <v>#N/A</v>
      </c>
      <c r="E294" t="e">
        <f t="shared" si="4"/>
        <v>#NUM!</v>
      </c>
      <c r="G294" s="6" t="b">
        <f>IF(Statistik!B296&gt;0,LN(Statistik!B296))</f>
        <v>0</v>
      </c>
    </row>
    <row r="295" spans="1:7" x14ac:dyDescent="0.2">
      <c r="A295">
        <v>294</v>
      </c>
      <c r="B295" t="e">
        <f>SMALL(Statistik!B$4:B$10002,A295)</f>
        <v>#NUM!</v>
      </c>
      <c r="C295" t="e">
        <f>IF(Statistik!$B297=0,NA(),($A295-($A295-$A294)/2)/Statistik!$F$9)</f>
        <v>#N/A</v>
      </c>
      <c r="D295" t="e">
        <f>IF(Statistik!$B297=0,NA(),NORMSINV($C295))</f>
        <v>#N/A</v>
      </c>
      <c r="E295" t="e">
        <f t="shared" si="4"/>
        <v>#NUM!</v>
      </c>
      <c r="G295" s="6" t="b">
        <f>IF(Statistik!B297&gt;0,LN(Statistik!B297))</f>
        <v>0</v>
      </c>
    </row>
    <row r="296" spans="1:7" x14ac:dyDescent="0.2">
      <c r="A296">
        <v>295</v>
      </c>
      <c r="B296" t="e">
        <f>SMALL(Statistik!B$4:B$10002,A296)</f>
        <v>#NUM!</v>
      </c>
      <c r="C296" t="e">
        <f>IF(Statistik!$B298=0,NA(),($A296-($A296-$A295)/2)/Statistik!$F$9)</f>
        <v>#N/A</v>
      </c>
      <c r="D296" t="e">
        <f>IF(Statistik!$B298=0,NA(),NORMSINV($C296))</f>
        <v>#N/A</v>
      </c>
      <c r="E296" t="e">
        <f t="shared" si="4"/>
        <v>#NUM!</v>
      </c>
      <c r="G296" s="6" t="b">
        <f>IF(Statistik!B298&gt;0,LN(Statistik!B298))</f>
        <v>0</v>
      </c>
    </row>
    <row r="297" spans="1:7" x14ac:dyDescent="0.2">
      <c r="A297">
        <v>296</v>
      </c>
      <c r="B297" t="e">
        <f>SMALL(Statistik!B$4:B$10002,A297)</f>
        <v>#NUM!</v>
      </c>
      <c r="C297" t="e">
        <f>IF(Statistik!$B299=0,NA(),($A297-($A297-$A296)/2)/Statistik!$F$9)</f>
        <v>#N/A</v>
      </c>
      <c r="D297" t="e">
        <f>IF(Statistik!$B299=0,NA(),NORMSINV($C297))</f>
        <v>#N/A</v>
      </c>
      <c r="E297" t="e">
        <f t="shared" si="4"/>
        <v>#NUM!</v>
      </c>
      <c r="G297" s="6" t="b">
        <f>IF(Statistik!B299&gt;0,LN(Statistik!B299))</f>
        <v>0</v>
      </c>
    </row>
    <row r="298" spans="1:7" x14ac:dyDescent="0.2">
      <c r="A298">
        <v>297</v>
      </c>
      <c r="B298" t="e">
        <f>SMALL(Statistik!B$4:B$10002,A298)</f>
        <v>#NUM!</v>
      </c>
      <c r="C298" t="e">
        <f>IF(Statistik!$B300=0,NA(),($A298-($A298-$A297)/2)/Statistik!$F$9)</f>
        <v>#N/A</v>
      </c>
      <c r="D298" t="e">
        <f>IF(Statistik!$B300=0,NA(),NORMSINV($C298))</f>
        <v>#N/A</v>
      </c>
      <c r="E298" t="e">
        <f t="shared" si="4"/>
        <v>#NUM!</v>
      </c>
      <c r="G298" s="6" t="b">
        <f>IF(Statistik!B300&gt;0,LN(Statistik!B300))</f>
        <v>0</v>
      </c>
    </row>
    <row r="299" spans="1:7" x14ac:dyDescent="0.2">
      <c r="A299">
        <v>298</v>
      </c>
      <c r="B299" t="e">
        <f>SMALL(Statistik!B$4:B$10002,A299)</f>
        <v>#NUM!</v>
      </c>
      <c r="C299" t="e">
        <f>IF(Statistik!$B301=0,NA(),($A299-($A299-$A298)/2)/Statistik!$F$9)</f>
        <v>#N/A</v>
      </c>
      <c r="D299" t="e">
        <f>IF(Statistik!$B301=0,NA(),NORMSINV($C299))</f>
        <v>#N/A</v>
      </c>
      <c r="E299" t="e">
        <f t="shared" si="4"/>
        <v>#NUM!</v>
      </c>
      <c r="G299" s="6" t="b">
        <f>IF(Statistik!B301&gt;0,LN(Statistik!B301))</f>
        <v>0</v>
      </c>
    </row>
    <row r="300" spans="1:7" x14ac:dyDescent="0.2">
      <c r="A300">
        <v>299</v>
      </c>
      <c r="B300" t="e">
        <f>SMALL(Statistik!B$4:B$10002,A300)</f>
        <v>#NUM!</v>
      </c>
      <c r="C300" t="e">
        <f>IF(Statistik!$B302=0,NA(),($A300-($A300-$A299)/2)/Statistik!$F$9)</f>
        <v>#N/A</v>
      </c>
      <c r="D300" t="e">
        <f>IF(Statistik!$B302=0,NA(),NORMSINV($C300))</f>
        <v>#N/A</v>
      </c>
      <c r="E300" t="e">
        <f t="shared" si="4"/>
        <v>#NUM!</v>
      </c>
      <c r="G300" s="6" t="b">
        <f>IF(Statistik!B302&gt;0,LN(Statistik!B302))</f>
        <v>0</v>
      </c>
    </row>
    <row r="301" spans="1:7" x14ac:dyDescent="0.2">
      <c r="A301">
        <v>300</v>
      </c>
      <c r="B301" t="e">
        <f>SMALL(Statistik!B$4:B$10002,A301)</f>
        <v>#NUM!</v>
      </c>
      <c r="C301" t="e">
        <f>IF(Statistik!$B303=0,NA(),($A301-($A301-$A300)/2)/Statistik!$F$9)</f>
        <v>#N/A</v>
      </c>
      <c r="D301" t="e">
        <f>IF(Statistik!$B303=0,NA(),NORMSINV($C301))</f>
        <v>#N/A</v>
      </c>
      <c r="E301" t="e">
        <f t="shared" si="4"/>
        <v>#NUM!</v>
      </c>
      <c r="G301" s="6" t="b">
        <f>IF(Statistik!B303&gt;0,LN(Statistik!B303))</f>
        <v>0</v>
      </c>
    </row>
    <row r="302" spans="1:7" x14ac:dyDescent="0.2">
      <c r="A302">
        <v>301</v>
      </c>
      <c r="B302" t="e">
        <f>SMALL(Statistik!B$4:B$10002,A302)</f>
        <v>#NUM!</v>
      </c>
      <c r="C302" t="e">
        <f>IF(Statistik!$B304=0,NA(),($A302-($A302-$A301)/2)/Statistik!$F$9)</f>
        <v>#N/A</v>
      </c>
      <c r="D302" t="e">
        <f>IF(Statistik!$B304=0,NA(),NORMSINV($C302))</f>
        <v>#N/A</v>
      </c>
      <c r="E302" t="e">
        <f t="shared" si="4"/>
        <v>#NUM!</v>
      </c>
      <c r="G302" s="6" t="b">
        <f>IF(Statistik!B304&gt;0,LN(Statistik!B304))</f>
        <v>0</v>
      </c>
    </row>
    <row r="303" spans="1:7" x14ac:dyDescent="0.2">
      <c r="A303">
        <v>302</v>
      </c>
      <c r="B303" t="e">
        <f>SMALL(Statistik!B$4:B$10002,A303)</f>
        <v>#NUM!</v>
      </c>
      <c r="C303" t="e">
        <f>IF(Statistik!$B305=0,NA(),($A303-($A303-$A302)/2)/Statistik!$F$9)</f>
        <v>#N/A</v>
      </c>
      <c r="D303" t="e">
        <f>IF(Statistik!$B305=0,NA(),NORMSINV($C303))</f>
        <v>#N/A</v>
      </c>
      <c r="E303" t="e">
        <f t="shared" si="4"/>
        <v>#NUM!</v>
      </c>
      <c r="G303" s="6" t="b">
        <f>IF(Statistik!B305&gt;0,LN(Statistik!B305))</f>
        <v>0</v>
      </c>
    </row>
    <row r="304" spans="1:7" x14ac:dyDescent="0.2">
      <c r="A304">
        <v>303</v>
      </c>
      <c r="B304" t="e">
        <f>SMALL(Statistik!B$4:B$10002,A304)</f>
        <v>#NUM!</v>
      </c>
      <c r="C304" t="e">
        <f>IF(Statistik!$B306=0,NA(),($A304-($A304-$A303)/2)/Statistik!$F$9)</f>
        <v>#N/A</v>
      </c>
      <c r="D304" t="e">
        <f>IF(Statistik!$B306=0,NA(),NORMSINV($C304))</f>
        <v>#N/A</v>
      </c>
      <c r="E304" t="e">
        <f t="shared" si="4"/>
        <v>#NUM!</v>
      </c>
      <c r="G304" s="6" t="b">
        <f>IF(Statistik!B306&gt;0,LN(Statistik!B306))</f>
        <v>0</v>
      </c>
    </row>
    <row r="305" spans="1:7" x14ac:dyDescent="0.2">
      <c r="A305">
        <v>304</v>
      </c>
      <c r="B305" t="e">
        <f>SMALL(Statistik!B$4:B$10002,A305)</f>
        <v>#NUM!</v>
      </c>
      <c r="C305" t="e">
        <f>IF(Statistik!$B307=0,NA(),($A305-($A305-$A304)/2)/Statistik!$F$9)</f>
        <v>#N/A</v>
      </c>
      <c r="D305" t="e">
        <f>IF(Statistik!$B307=0,NA(),NORMSINV($C305))</f>
        <v>#N/A</v>
      </c>
      <c r="E305" t="e">
        <f t="shared" si="4"/>
        <v>#NUM!</v>
      </c>
      <c r="G305" s="6" t="b">
        <f>IF(Statistik!B307&gt;0,LN(Statistik!B307))</f>
        <v>0</v>
      </c>
    </row>
    <row r="306" spans="1:7" x14ac:dyDescent="0.2">
      <c r="A306">
        <v>305</v>
      </c>
      <c r="B306" t="e">
        <f>SMALL(Statistik!B$4:B$10002,A306)</f>
        <v>#NUM!</v>
      </c>
      <c r="C306" t="e">
        <f>IF(Statistik!$B308=0,NA(),($A306-($A306-$A305)/2)/Statistik!$F$9)</f>
        <v>#N/A</v>
      </c>
      <c r="D306" t="e">
        <f>IF(Statistik!$B308=0,NA(),NORMSINV($C306))</f>
        <v>#N/A</v>
      </c>
      <c r="E306" t="e">
        <f t="shared" si="4"/>
        <v>#NUM!</v>
      </c>
      <c r="G306" s="6" t="b">
        <f>IF(Statistik!B308&gt;0,LN(Statistik!B308))</f>
        <v>0</v>
      </c>
    </row>
    <row r="307" spans="1:7" x14ac:dyDescent="0.2">
      <c r="A307">
        <v>306</v>
      </c>
      <c r="B307" t="e">
        <f>SMALL(Statistik!B$4:B$10002,A307)</f>
        <v>#NUM!</v>
      </c>
      <c r="C307" t="e">
        <f>IF(Statistik!$B309=0,NA(),($A307-($A307-$A306)/2)/Statistik!$F$9)</f>
        <v>#N/A</v>
      </c>
      <c r="D307" t="e">
        <f>IF(Statistik!$B309=0,NA(),NORMSINV($C307))</f>
        <v>#N/A</v>
      </c>
      <c r="E307" t="e">
        <f t="shared" si="4"/>
        <v>#NUM!</v>
      </c>
      <c r="G307" s="6" t="b">
        <f>IF(Statistik!B309&gt;0,LN(Statistik!B309))</f>
        <v>0</v>
      </c>
    </row>
    <row r="308" spans="1:7" x14ac:dyDescent="0.2">
      <c r="A308">
        <v>307</v>
      </c>
      <c r="B308" t="e">
        <f>SMALL(Statistik!B$4:B$10002,A308)</f>
        <v>#NUM!</v>
      </c>
      <c r="C308" t="e">
        <f>IF(Statistik!$B310=0,NA(),($A308-($A308-$A307)/2)/Statistik!$F$9)</f>
        <v>#N/A</v>
      </c>
      <c r="D308" t="e">
        <f>IF(Statistik!$B310=0,NA(),NORMSINV($C308))</f>
        <v>#N/A</v>
      </c>
      <c r="E308" t="e">
        <f t="shared" si="4"/>
        <v>#NUM!</v>
      </c>
      <c r="G308" s="6" t="b">
        <f>IF(Statistik!B310&gt;0,LN(Statistik!B310))</f>
        <v>0</v>
      </c>
    </row>
    <row r="309" spans="1:7" x14ac:dyDescent="0.2">
      <c r="A309">
        <v>308</v>
      </c>
      <c r="B309" t="e">
        <f>SMALL(Statistik!B$4:B$10002,A309)</f>
        <v>#NUM!</v>
      </c>
      <c r="C309" t="e">
        <f>IF(Statistik!$B311=0,NA(),($A309-($A309-$A308)/2)/Statistik!$F$9)</f>
        <v>#N/A</v>
      </c>
      <c r="D309" t="e">
        <f>IF(Statistik!$B311=0,NA(),NORMSINV($C309))</f>
        <v>#N/A</v>
      </c>
      <c r="E309" t="e">
        <f t="shared" si="4"/>
        <v>#NUM!</v>
      </c>
      <c r="G309" s="6" t="b">
        <f>IF(Statistik!B311&gt;0,LN(Statistik!B311))</f>
        <v>0</v>
      </c>
    </row>
    <row r="310" spans="1:7" x14ac:dyDescent="0.2">
      <c r="A310">
        <v>309</v>
      </c>
      <c r="B310" t="e">
        <f>SMALL(Statistik!B$4:B$10002,A310)</f>
        <v>#NUM!</v>
      </c>
      <c r="C310" t="e">
        <f>IF(Statistik!$B312=0,NA(),($A310-($A310-$A309)/2)/Statistik!$F$9)</f>
        <v>#N/A</v>
      </c>
      <c r="D310" t="e">
        <f>IF(Statistik!$B312=0,NA(),NORMSINV($C310))</f>
        <v>#N/A</v>
      </c>
      <c r="E310" t="e">
        <f t="shared" si="4"/>
        <v>#NUM!</v>
      </c>
      <c r="G310" s="6" t="b">
        <f>IF(Statistik!B312&gt;0,LN(Statistik!B312))</f>
        <v>0</v>
      </c>
    </row>
    <row r="311" spans="1:7" x14ac:dyDescent="0.2">
      <c r="A311">
        <v>310</v>
      </c>
      <c r="B311" t="e">
        <f>SMALL(Statistik!B$4:B$10002,A311)</f>
        <v>#NUM!</v>
      </c>
      <c r="C311" t="e">
        <f>IF(Statistik!$B313=0,NA(),($A311-($A311-$A310)/2)/Statistik!$F$9)</f>
        <v>#N/A</v>
      </c>
      <c r="D311" t="e">
        <f>IF(Statistik!$B313=0,NA(),NORMSINV($C311))</f>
        <v>#N/A</v>
      </c>
      <c r="E311" t="e">
        <f t="shared" si="4"/>
        <v>#NUM!</v>
      </c>
      <c r="G311" s="6" t="b">
        <f>IF(Statistik!B313&gt;0,LN(Statistik!B313))</f>
        <v>0</v>
      </c>
    </row>
    <row r="312" spans="1:7" x14ac:dyDescent="0.2">
      <c r="A312">
        <v>311</v>
      </c>
      <c r="B312" t="e">
        <f>SMALL(Statistik!B$4:B$10002,A312)</f>
        <v>#NUM!</v>
      </c>
      <c r="C312" t="e">
        <f>IF(Statistik!$B314=0,NA(),($A312-($A312-$A311)/2)/Statistik!$F$9)</f>
        <v>#N/A</v>
      </c>
      <c r="D312" t="e">
        <f>IF(Statistik!$B314=0,NA(),NORMSINV($C312))</f>
        <v>#N/A</v>
      </c>
      <c r="E312" t="e">
        <f t="shared" si="4"/>
        <v>#NUM!</v>
      </c>
      <c r="G312" s="6" t="b">
        <f>IF(Statistik!B314&gt;0,LN(Statistik!B314))</f>
        <v>0</v>
      </c>
    </row>
    <row r="313" spans="1:7" x14ac:dyDescent="0.2">
      <c r="A313">
        <v>312</v>
      </c>
      <c r="B313" t="e">
        <f>SMALL(Statistik!B$4:B$10002,A313)</f>
        <v>#NUM!</v>
      </c>
      <c r="C313" t="e">
        <f>IF(Statistik!$B315=0,NA(),($A313-($A313-$A312)/2)/Statistik!$F$9)</f>
        <v>#N/A</v>
      </c>
      <c r="D313" t="e">
        <f>IF(Statistik!$B315=0,NA(),NORMSINV($C313))</f>
        <v>#N/A</v>
      </c>
      <c r="E313" t="e">
        <f t="shared" si="4"/>
        <v>#NUM!</v>
      </c>
      <c r="G313" s="6" t="b">
        <f>IF(Statistik!B315&gt;0,LN(Statistik!B315))</f>
        <v>0</v>
      </c>
    </row>
    <row r="314" spans="1:7" x14ac:dyDescent="0.2">
      <c r="A314">
        <v>313</v>
      </c>
      <c r="B314" t="e">
        <f>SMALL(Statistik!B$4:B$10002,A314)</f>
        <v>#NUM!</v>
      </c>
      <c r="C314" t="e">
        <f>IF(Statistik!$B316=0,NA(),($A314-($A314-$A313)/2)/Statistik!$F$9)</f>
        <v>#N/A</v>
      </c>
      <c r="D314" t="e">
        <f>IF(Statistik!$B316=0,NA(),NORMSINV($C314))</f>
        <v>#N/A</v>
      </c>
      <c r="E314" t="e">
        <f t="shared" si="4"/>
        <v>#NUM!</v>
      </c>
      <c r="G314" s="6" t="b">
        <f>IF(Statistik!B316&gt;0,LN(Statistik!B316))</f>
        <v>0</v>
      </c>
    </row>
    <row r="315" spans="1:7" x14ac:dyDescent="0.2">
      <c r="A315">
        <v>314</v>
      </c>
      <c r="B315" t="e">
        <f>SMALL(Statistik!B$4:B$10002,A315)</f>
        <v>#NUM!</v>
      </c>
      <c r="C315" t="e">
        <f>IF(Statistik!$B317=0,NA(),($A315-($A315-$A314)/2)/Statistik!$F$9)</f>
        <v>#N/A</v>
      </c>
      <c r="D315" t="e">
        <f>IF(Statistik!$B317=0,NA(),NORMSINV($C315))</f>
        <v>#N/A</v>
      </c>
      <c r="E315" t="e">
        <f t="shared" si="4"/>
        <v>#NUM!</v>
      </c>
      <c r="G315" s="6" t="b">
        <f>IF(Statistik!B317&gt;0,LN(Statistik!B317))</f>
        <v>0</v>
      </c>
    </row>
    <row r="316" spans="1:7" x14ac:dyDescent="0.2">
      <c r="A316">
        <v>315</v>
      </c>
      <c r="B316" t="e">
        <f>SMALL(Statistik!B$4:B$10002,A316)</f>
        <v>#NUM!</v>
      </c>
      <c r="C316" t="e">
        <f>IF(Statistik!$B318=0,NA(),($A316-($A316-$A315)/2)/Statistik!$F$9)</f>
        <v>#N/A</v>
      </c>
      <c r="D316" t="e">
        <f>IF(Statistik!$B318=0,NA(),NORMSINV($C316))</f>
        <v>#N/A</v>
      </c>
      <c r="E316" t="e">
        <f t="shared" si="4"/>
        <v>#NUM!</v>
      </c>
      <c r="G316" s="6" t="b">
        <f>IF(Statistik!B318&gt;0,LN(Statistik!B318))</f>
        <v>0</v>
      </c>
    </row>
    <row r="317" spans="1:7" x14ac:dyDescent="0.2">
      <c r="A317">
        <v>316</v>
      </c>
      <c r="B317" t="e">
        <f>SMALL(Statistik!B$4:B$10002,A317)</f>
        <v>#NUM!</v>
      </c>
      <c r="C317" t="e">
        <f>IF(Statistik!$B319=0,NA(),($A317-($A317-$A316)/2)/Statistik!$F$9)</f>
        <v>#N/A</v>
      </c>
      <c r="D317" t="e">
        <f>IF(Statistik!$B319=0,NA(),NORMSINV($C317))</f>
        <v>#N/A</v>
      </c>
      <c r="E317" t="e">
        <f t="shared" si="4"/>
        <v>#NUM!</v>
      </c>
      <c r="G317" s="6" t="b">
        <f>IF(Statistik!B319&gt;0,LN(Statistik!B319))</f>
        <v>0</v>
      </c>
    </row>
    <row r="318" spans="1:7" x14ac:dyDescent="0.2">
      <c r="A318">
        <v>317</v>
      </c>
      <c r="B318" t="e">
        <f>SMALL(Statistik!B$4:B$10002,A318)</f>
        <v>#NUM!</v>
      </c>
      <c r="C318" t="e">
        <f>IF(Statistik!$B320=0,NA(),($A318-($A318-$A317)/2)/Statistik!$F$9)</f>
        <v>#N/A</v>
      </c>
      <c r="D318" t="e">
        <f>IF(Statistik!$B320=0,NA(),NORMSINV($C318))</f>
        <v>#N/A</v>
      </c>
      <c r="E318" t="e">
        <f t="shared" si="4"/>
        <v>#NUM!</v>
      </c>
      <c r="G318" s="6" t="b">
        <f>IF(Statistik!B320&gt;0,LN(Statistik!B320))</f>
        <v>0</v>
      </c>
    </row>
    <row r="319" spans="1:7" x14ac:dyDescent="0.2">
      <c r="A319">
        <v>318</v>
      </c>
      <c r="B319" t="e">
        <f>SMALL(Statistik!B$4:B$10002,A319)</f>
        <v>#NUM!</v>
      </c>
      <c r="C319" t="e">
        <f>IF(Statistik!$B321=0,NA(),($A319-($A319-$A318)/2)/Statistik!$F$9)</f>
        <v>#N/A</v>
      </c>
      <c r="D319" t="e">
        <f>IF(Statistik!$B321=0,NA(),NORMSINV($C319))</f>
        <v>#N/A</v>
      </c>
      <c r="E319" t="e">
        <f t="shared" si="4"/>
        <v>#NUM!</v>
      </c>
      <c r="G319" s="6" t="b">
        <f>IF(Statistik!B321&gt;0,LN(Statistik!B321))</f>
        <v>0</v>
      </c>
    </row>
    <row r="320" spans="1:7" x14ac:dyDescent="0.2">
      <c r="A320">
        <v>319</v>
      </c>
      <c r="B320" t="e">
        <f>SMALL(Statistik!B$4:B$10002,A320)</f>
        <v>#NUM!</v>
      </c>
      <c r="C320" t="e">
        <f>IF(Statistik!$B322=0,NA(),($A320-($A320-$A319)/2)/Statistik!$F$9)</f>
        <v>#N/A</v>
      </c>
      <c r="D320" t="e">
        <f>IF(Statistik!$B322=0,NA(),NORMSINV($C320))</f>
        <v>#N/A</v>
      </c>
      <c r="E320" t="e">
        <f t="shared" si="4"/>
        <v>#NUM!</v>
      </c>
      <c r="G320" s="6" t="b">
        <f>IF(Statistik!B322&gt;0,LN(Statistik!B322))</f>
        <v>0</v>
      </c>
    </row>
    <row r="321" spans="1:7" x14ac:dyDescent="0.2">
      <c r="A321">
        <v>320</v>
      </c>
      <c r="B321" t="e">
        <f>SMALL(Statistik!B$4:B$10002,A321)</f>
        <v>#NUM!</v>
      </c>
      <c r="C321" t="e">
        <f>IF(Statistik!$B323=0,NA(),($A321-($A321-$A320)/2)/Statistik!$F$9)</f>
        <v>#N/A</v>
      </c>
      <c r="D321" t="e">
        <f>IF(Statistik!$B323=0,NA(),NORMSINV($C321))</f>
        <v>#N/A</v>
      </c>
      <c r="E321" t="e">
        <f t="shared" si="4"/>
        <v>#NUM!</v>
      </c>
      <c r="G321" s="6" t="b">
        <f>IF(Statistik!B323&gt;0,LN(Statistik!B323))</f>
        <v>0</v>
      </c>
    </row>
    <row r="322" spans="1:7" x14ac:dyDescent="0.2">
      <c r="A322">
        <v>321</v>
      </c>
      <c r="B322" t="e">
        <f>SMALL(Statistik!B$4:B$10002,A322)</f>
        <v>#NUM!</v>
      </c>
      <c r="C322" t="e">
        <f>IF(Statistik!$B324=0,NA(),($A322-($A322-$A321)/2)/Statistik!$F$9)</f>
        <v>#N/A</v>
      </c>
      <c r="D322" t="e">
        <f>IF(Statistik!$B324=0,NA(),NORMSINV($C322))</f>
        <v>#N/A</v>
      </c>
      <c r="E322" t="e">
        <f t="shared" si="4"/>
        <v>#NUM!</v>
      </c>
      <c r="G322" s="6" t="b">
        <f>IF(Statistik!B324&gt;0,LN(Statistik!B324))</f>
        <v>0</v>
      </c>
    </row>
    <row r="323" spans="1:7" x14ac:dyDescent="0.2">
      <c r="A323">
        <v>322</v>
      </c>
      <c r="B323" t="e">
        <f>SMALL(Statistik!B$4:B$10002,A323)</f>
        <v>#NUM!</v>
      </c>
      <c r="C323" t="e">
        <f>IF(Statistik!$B325=0,NA(),($A323-($A323-$A322)/2)/Statistik!$F$9)</f>
        <v>#N/A</v>
      </c>
      <c r="D323" t="e">
        <f>IF(Statistik!$B325=0,NA(),NORMSINV($C323))</f>
        <v>#N/A</v>
      </c>
      <c r="E323" t="e">
        <f t="shared" ref="E323:E386" si="5">IF(B323=0,NA(),LOG10(B323))</f>
        <v>#NUM!</v>
      </c>
      <c r="G323" s="6" t="b">
        <f>IF(Statistik!B325&gt;0,LN(Statistik!B325))</f>
        <v>0</v>
      </c>
    </row>
    <row r="324" spans="1:7" x14ac:dyDescent="0.2">
      <c r="A324">
        <v>323</v>
      </c>
      <c r="B324" t="e">
        <f>SMALL(Statistik!B$4:B$10002,A324)</f>
        <v>#NUM!</v>
      </c>
      <c r="C324" t="e">
        <f>IF(Statistik!$B326=0,NA(),($A324-($A324-$A323)/2)/Statistik!$F$9)</f>
        <v>#N/A</v>
      </c>
      <c r="D324" t="e">
        <f>IF(Statistik!$B326=0,NA(),NORMSINV($C324))</f>
        <v>#N/A</v>
      </c>
      <c r="E324" t="e">
        <f t="shared" si="5"/>
        <v>#NUM!</v>
      </c>
      <c r="G324" s="6" t="b">
        <f>IF(Statistik!B326&gt;0,LN(Statistik!B326))</f>
        <v>0</v>
      </c>
    </row>
    <row r="325" spans="1:7" x14ac:dyDescent="0.2">
      <c r="A325">
        <v>324</v>
      </c>
      <c r="B325" t="e">
        <f>SMALL(Statistik!B$4:B$10002,A325)</f>
        <v>#NUM!</v>
      </c>
      <c r="C325" t="e">
        <f>IF(Statistik!$B327=0,NA(),($A325-($A325-$A324)/2)/Statistik!$F$9)</f>
        <v>#N/A</v>
      </c>
      <c r="D325" t="e">
        <f>IF(Statistik!$B327=0,NA(),NORMSINV($C325))</f>
        <v>#N/A</v>
      </c>
      <c r="E325" t="e">
        <f t="shared" si="5"/>
        <v>#NUM!</v>
      </c>
      <c r="G325" s="6" t="b">
        <f>IF(Statistik!B327&gt;0,LN(Statistik!B327))</f>
        <v>0</v>
      </c>
    </row>
    <row r="326" spans="1:7" x14ac:dyDescent="0.2">
      <c r="A326">
        <v>325</v>
      </c>
      <c r="B326" t="e">
        <f>SMALL(Statistik!B$4:B$10002,A326)</f>
        <v>#NUM!</v>
      </c>
      <c r="C326" t="e">
        <f>IF(Statistik!$B328=0,NA(),($A326-($A326-$A325)/2)/Statistik!$F$9)</f>
        <v>#N/A</v>
      </c>
      <c r="D326" t="e">
        <f>IF(Statistik!$B328=0,NA(),NORMSINV($C326))</f>
        <v>#N/A</v>
      </c>
      <c r="E326" t="e">
        <f t="shared" si="5"/>
        <v>#NUM!</v>
      </c>
      <c r="G326" s="6" t="b">
        <f>IF(Statistik!B328&gt;0,LN(Statistik!B328))</f>
        <v>0</v>
      </c>
    </row>
    <row r="327" spans="1:7" x14ac:dyDescent="0.2">
      <c r="A327">
        <v>326</v>
      </c>
      <c r="B327" t="e">
        <f>SMALL(Statistik!B$4:B$10002,A327)</f>
        <v>#NUM!</v>
      </c>
      <c r="C327" t="e">
        <f>IF(Statistik!$B329=0,NA(),($A327-($A327-$A326)/2)/Statistik!$F$9)</f>
        <v>#N/A</v>
      </c>
      <c r="D327" t="e">
        <f>IF(Statistik!$B329=0,NA(),NORMSINV($C327))</f>
        <v>#N/A</v>
      </c>
      <c r="E327" t="e">
        <f t="shared" si="5"/>
        <v>#NUM!</v>
      </c>
      <c r="G327" s="6" t="b">
        <f>IF(Statistik!B329&gt;0,LN(Statistik!B329))</f>
        <v>0</v>
      </c>
    </row>
    <row r="328" spans="1:7" x14ac:dyDescent="0.2">
      <c r="A328">
        <v>327</v>
      </c>
      <c r="B328" t="e">
        <f>SMALL(Statistik!B$4:B$10002,A328)</f>
        <v>#NUM!</v>
      </c>
      <c r="C328" t="e">
        <f>IF(Statistik!$B330=0,NA(),($A328-($A328-$A327)/2)/Statistik!$F$9)</f>
        <v>#N/A</v>
      </c>
      <c r="D328" t="e">
        <f>IF(Statistik!$B330=0,NA(),NORMSINV($C328))</f>
        <v>#N/A</v>
      </c>
      <c r="E328" t="e">
        <f t="shared" si="5"/>
        <v>#NUM!</v>
      </c>
      <c r="G328" s="6" t="b">
        <f>IF(Statistik!B330&gt;0,LN(Statistik!B330))</f>
        <v>0</v>
      </c>
    </row>
    <row r="329" spans="1:7" x14ac:dyDescent="0.2">
      <c r="A329">
        <v>328</v>
      </c>
      <c r="B329" t="e">
        <f>SMALL(Statistik!B$4:B$10002,A329)</f>
        <v>#NUM!</v>
      </c>
      <c r="C329" t="e">
        <f>IF(Statistik!$B331=0,NA(),($A329-($A329-$A328)/2)/Statistik!$F$9)</f>
        <v>#N/A</v>
      </c>
      <c r="D329" t="e">
        <f>IF(Statistik!$B331=0,NA(),NORMSINV($C329))</f>
        <v>#N/A</v>
      </c>
      <c r="E329" t="e">
        <f t="shared" si="5"/>
        <v>#NUM!</v>
      </c>
      <c r="G329" s="6" t="b">
        <f>IF(Statistik!B331&gt;0,LN(Statistik!B331))</f>
        <v>0</v>
      </c>
    </row>
    <row r="330" spans="1:7" x14ac:dyDescent="0.2">
      <c r="A330">
        <v>329</v>
      </c>
      <c r="B330" t="e">
        <f>SMALL(Statistik!B$4:B$10002,A330)</f>
        <v>#NUM!</v>
      </c>
      <c r="C330" t="e">
        <f>IF(Statistik!$B332=0,NA(),($A330-($A330-$A329)/2)/Statistik!$F$9)</f>
        <v>#N/A</v>
      </c>
      <c r="D330" t="e">
        <f>IF(Statistik!$B332=0,NA(),NORMSINV($C330))</f>
        <v>#N/A</v>
      </c>
      <c r="E330" t="e">
        <f t="shared" si="5"/>
        <v>#NUM!</v>
      </c>
      <c r="G330" s="6" t="b">
        <f>IF(Statistik!B332&gt;0,LN(Statistik!B332))</f>
        <v>0</v>
      </c>
    </row>
    <row r="331" spans="1:7" x14ac:dyDescent="0.2">
      <c r="A331">
        <v>330</v>
      </c>
      <c r="B331" t="e">
        <f>SMALL(Statistik!B$4:B$10002,A331)</f>
        <v>#NUM!</v>
      </c>
      <c r="C331" t="e">
        <f>IF(Statistik!$B333=0,NA(),($A331-($A331-$A330)/2)/Statistik!$F$9)</f>
        <v>#N/A</v>
      </c>
      <c r="D331" t="e">
        <f>IF(Statistik!$B333=0,NA(),NORMSINV($C331))</f>
        <v>#N/A</v>
      </c>
      <c r="E331" t="e">
        <f t="shared" si="5"/>
        <v>#NUM!</v>
      </c>
      <c r="G331" s="6" t="b">
        <f>IF(Statistik!B333&gt;0,LN(Statistik!B333))</f>
        <v>0</v>
      </c>
    </row>
    <row r="332" spans="1:7" x14ac:dyDescent="0.2">
      <c r="A332">
        <v>331</v>
      </c>
      <c r="B332" t="e">
        <f>SMALL(Statistik!B$4:B$10002,A332)</f>
        <v>#NUM!</v>
      </c>
      <c r="C332" t="e">
        <f>IF(Statistik!$B334=0,NA(),($A332-($A332-$A331)/2)/Statistik!$F$9)</f>
        <v>#N/A</v>
      </c>
      <c r="D332" t="e">
        <f>IF(Statistik!$B334=0,NA(),NORMSINV($C332))</f>
        <v>#N/A</v>
      </c>
      <c r="E332" t="e">
        <f t="shared" si="5"/>
        <v>#NUM!</v>
      </c>
      <c r="G332" s="6" t="b">
        <f>IF(Statistik!B334&gt;0,LN(Statistik!B334))</f>
        <v>0</v>
      </c>
    </row>
    <row r="333" spans="1:7" x14ac:dyDescent="0.2">
      <c r="A333">
        <v>332</v>
      </c>
      <c r="B333" t="e">
        <f>SMALL(Statistik!B$4:B$10002,A333)</f>
        <v>#NUM!</v>
      </c>
      <c r="C333" t="e">
        <f>IF(Statistik!$B335=0,NA(),($A333-($A333-$A332)/2)/Statistik!$F$9)</f>
        <v>#N/A</v>
      </c>
      <c r="D333" t="e">
        <f>IF(Statistik!$B335=0,NA(),NORMSINV($C333))</f>
        <v>#N/A</v>
      </c>
      <c r="E333" t="e">
        <f t="shared" si="5"/>
        <v>#NUM!</v>
      </c>
      <c r="G333" s="6" t="b">
        <f>IF(Statistik!B335&gt;0,LN(Statistik!B335))</f>
        <v>0</v>
      </c>
    </row>
    <row r="334" spans="1:7" x14ac:dyDescent="0.2">
      <c r="A334">
        <v>333</v>
      </c>
      <c r="B334" t="e">
        <f>SMALL(Statistik!B$4:B$10002,A334)</f>
        <v>#NUM!</v>
      </c>
      <c r="C334" t="e">
        <f>IF(Statistik!$B336=0,NA(),($A334-($A334-$A333)/2)/Statistik!$F$9)</f>
        <v>#N/A</v>
      </c>
      <c r="D334" t="e">
        <f>IF(Statistik!$B336=0,NA(),NORMSINV($C334))</f>
        <v>#N/A</v>
      </c>
      <c r="E334" t="e">
        <f t="shared" si="5"/>
        <v>#NUM!</v>
      </c>
      <c r="G334" s="6" t="b">
        <f>IF(Statistik!B336&gt;0,LN(Statistik!B336))</f>
        <v>0</v>
      </c>
    </row>
    <row r="335" spans="1:7" x14ac:dyDescent="0.2">
      <c r="A335">
        <v>334</v>
      </c>
      <c r="B335" t="e">
        <f>SMALL(Statistik!B$4:B$10002,A335)</f>
        <v>#NUM!</v>
      </c>
      <c r="C335" t="e">
        <f>IF(Statistik!$B337=0,NA(),($A335-($A335-$A334)/2)/Statistik!$F$9)</f>
        <v>#N/A</v>
      </c>
      <c r="D335" t="e">
        <f>IF(Statistik!$B337=0,NA(),NORMSINV($C335))</f>
        <v>#N/A</v>
      </c>
      <c r="E335" t="e">
        <f t="shared" si="5"/>
        <v>#NUM!</v>
      </c>
      <c r="G335" s="6" t="b">
        <f>IF(Statistik!B337&gt;0,LN(Statistik!B337))</f>
        <v>0</v>
      </c>
    </row>
    <row r="336" spans="1:7" x14ac:dyDescent="0.2">
      <c r="A336">
        <v>335</v>
      </c>
      <c r="B336" t="e">
        <f>SMALL(Statistik!B$4:B$10002,A336)</f>
        <v>#NUM!</v>
      </c>
      <c r="C336" t="e">
        <f>IF(Statistik!$B338=0,NA(),($A336-($A336-$A335)/2)/Statistik!$F$9)</f>
        <v>#N/A</v>
      </c>
      <c r="D336" t="e">
        <f>IF(Statistik!$B338=0,NA(),NORMSINV($C336))</f>
        <v>#N/A</v>
      </c>
      <c r="E336" t="e">
        <f t="shared" si="5"/>
        <v>#NUM!</v>
      </c>
      <c r="G336" s="6" t="b">
        <f>IF(Statistik!B338&gt;0,LN(Statistik!B338))</f>
        <v>0</v>
      </c>
    </row>
    <row r="337" spans="1:7" x14ac:dyDescent="0.2">
      <c r="A337">
        <v>336</v>
      </c>
      <c r="B337" t="e">
        <f>SMALL(Statistik!B$4:B$10002,A337)</f>
        <v>#NUM!</v>
      </c>
      <c r="C337" t="e">
        <f>IF(Statistik!$B339=0,NA(),($A337-($A337-$A336)/2)/Statistik!$F$9)</f>
        <v>#N/A</v>
      </c>
      <c r="D337" t="e">
        <f>IF(Statistik!$B339=0,NA(),NORMSINV($C337))</f>
        <v>#N/A</v>
      </c>
      <c r="E337" t="e">
        <f t="shared" si="5"/>
        <v>#NUM!</v>
      </c>
      <c r="G337" s="6" t="b">
        <f>IF(Statistik!B339&gt;0,LN(Statistik!B339))</f>
        <v>0</v>
      </c>
    </row>
    <row r="338" spans="1:7" x14ac:dyDescent="0.2">
      <c r="A338">
        <v>337</v>
      </c>
      <c r="B338" t="e">
        <f>SMALL(Statistik!B$4:B$10002,A338)</f>
        <v>#NUM!</v>
      </c>
      <c r="C338" t="e">
        <f>IF(Statistik!$B340=0,NA(),($A338-($A338-$A337)/2)/Statistik!$F$9)</f>
        <v>#N/A</v>
      </c>
      <c r="D338" t="e">
        <f>IF(Statistik!$B340=0,NA(),NORMSINV($C338))</f>
        <v>#N/A</v>
      </c>
      <c r="E338" t="e">
        <f t="shared" si="5"/>
        <v>#NUM!</v>
      </c>
      <c r="G338" s="6" t="b">
        <f>IF(Statistik!B340&gt;0,LN(Statistik!B340))</f>
        <v>0</v>
      </c>
    </row>
    <row r="339" spans="1:7" x14ac:dyDescent="0.2">
      <c r="A339">
        <v>338</v>
      </c>
      <c r="B339" t="e">
        <f>SMALL(Statistik!B$4:B$10002,A339)</f>
        <v>#NUM!</v>
      </c>
      <c r="C339" t="e">
        <f>IF(Statistik!$B341=0,NA(),($A339-($A339-$A338)/2)/Statistik!$F$9)</f>
        <v>#N/A</v>
      </c>
      <c r="D339" t="e">
        <f>IF(Statistik!$B341=0,NA(),NORMSINV($C339))</f>
        <v>#N/A</v>
      </c>
      <c r="E339" t="e">
        <f t="shared" si="5"/>
        <v>#NUM!</v>
      </c>
      <c r="G339" s="6" t="b">
        <f>IF(Statistik!B341&gt;0,LN(Statistik!B341))</f>
        <v>0</v>
      </c>
    </row>
    <row r="340" spans="1:7" x14ac:dyDescent="0.2">
      <c r="A340">
        <v>339</v>
      </c>
      <c r="B340" t="e">
        <f>SMALL(Statistik!B$4:B$10002,A340)</f>
        <v>#NUM!</v>
      </c>
      <c r="C340" t="e">
        <f>IF(Statistik!$B342=0,NA(),($A340-($A340-$A339)/2)/Statistik!$F$9)</f>
        <v>#N/A</v>
      </c>
      <c r="D340" t="e">
        <f>IF(Statistik!$B342=0,NA(),NORMSINV($C340))</f>
        <v>#N/A</v>
      </c>
      <c r="E340" t="e">
        <f t="shared" si="5"/>
        <v>#NUM!</v>
      </c>
      <c r="G340" s="6" t="b">
        <f>IF(Statistik!B342&gt;0,LN(Statistik!B342))</f>
        <v>0</v>
      </c>
    </row>
    <row r="341" spans="1:7" x14ac:dyDescent="0.2">
      <c r="A341">
        <v>340</v>
      </c>
      <c r="B341" t="e">
        <f>SMALL(Statistik!B$4:B$10002,A341)</f>
        <v>#NUM!</v>
      </c>
      <c r="C341" t="e">
        <f>IF(Statistik!$B343=0,NA(),($A341-($A341-$A340)/2)/Statistik!$F$9)</f>
        <v>#N/A</v>
      </c>
      <c r="D341" t="e">
        <f>IF(Statistik!$B343=0,NA(),NORMSINV($C341))</f>
        <v>#N/A</v>
      </c>
      <c r="E341" t="e">
        <f t="shared" si="5"/>
        <v>#NUM!</v>
      </c>
      <c r="G341" s="6" t="b">
        <f>IF(Statistik!B343&gt;0,LN(Statistik!B343))</f>
        <v>0</v>
      </c>
    </row>
    <row r="342" spans="1:7" x14ac:dyDescent="0.2">
      <c r="A342">
        <v>341</v>
      </c>
      <c r="B342" t="e">
        <f>SMALL(Statistik!B$4:B$10002,A342)</f>
        <v>#NUM!</v>
      </c>
      <c r="C342" t="e">
        <f>IF(Statistik!$B344=0,NA(),($A342-($A342-$A341)/2)/Statistik!$F$9)</f>
        <v>#N/A</v>
      </c>
      <c r="D342" t="e">
        <f>IF(Statistik!$B344=0,NA(),NORMSINV($C342))</f>
        <v>#N/A</v>
      </c>
      <c r="E342" t="e">
        <f t="shared" si="5"/>
        <v>#NUM!</v>
      </c>
      <c r="G342" s="6" t="b">
        <f>IF(Statistik!B344&gt;0,LN(Statistik!B344))</f>
        <v>0</v>
      </c>
    </row>
    <row r="343" spans="1:7" x14ac:dyDescent="0.2">
      <c r="A343">
        <v>342</v>
      </c>
      <c r="B343" t="e">
        <f>SMALL(Statistik!B$4:B$10002,A343)</f>
        <v>#NUM!</v>
      </c>
      <c r="C343" t="e">
        <f>IF(Statistik!$B345=0,NA(),($A343-($A343-$A342)/2)/Statistik!$F$9)</f>
        <v>#N/A</v>
      </c>
      <c r="D343" t="e">
        <f>IF(Statistik!$B345=0,NA(),NORMSINV($C343))</f>
        <v>#N/A</v>
      </c>
      <c r="E343" t="e">
        <f t="shared" si="5"/>
        <v>#NUM!</v>
      </c>
      <c r="G343" s="6" t="b">
        <f>IF(Statistik!B345&gt;0,LN(Statistik!B345))</f>
        <v>0</v>
      </c>
    </row>
    <row r="344" spans="1:7" x14ac:dyDescent="0.2">
      <c r="A344">
        <v>343</v>
      </c>
      <c r="B344" t="e">
        <f>SMALL(Statistik!B$4:B$10002,A344)</f>
        <v>#NUM!</v>
      </c>
      <c r="C344" t="e">
        <f>IF(Statistik!$B346=0,NA(),($A344-($A344-$A343)/2)/Statistik!$F$9)</f>
        <v>#N/A</v>
      </c>
      <c r="D344" t="e">
        <f>IF(Statistik!$B346=0,NA(),NORMSINV($C344))</f>
        <v>#N/A</v>
      </c>
      <c r="E344" t="e">
        <f t="shared" si="5"/>
        <v>#NUM!</v>
      </c>
      <c r="G344" s="6" t="b">
        <f>IF(Statistik!B346&gt;0,LN(Statistik!B346))</f>
        <v>0</v>
      </c>
    </row>
    <row r="345" spans="1:7" x14ac:dyDescent="0.2">
      <c r="A345">
        <v>344</v>
      </c>
      <c r="B345" t="e">
        <f>SMALL(Statistik!B$4:B$10002,A345)</f>
        <v>#NUM!</v>
      </c>
      <c r="C345" t="e">
        <f>IF(Statistik!$B347=0,NA(),($A345-($A345-$A344)/2)/Statistik!$F$9)</f>
        <v>#N/A</v>
      </c>
      <c r="D345" t="e">
        <f>IF(Statistik!$B347=0,NA(),NORMSINV($C345))</f>
        <v>#N/A</v>
      </c>
      <c r="E345" t="e">
        <f t="shared" si="5"/>
        <v>#NUM!</v>
      </c>
      <c r="G345" s="6" t="b">
        <f>IF(Statistik!B347&gt;0,LN(Statistik!B347))</f>
        <v>0</v>
      </c>
    </row>
    <row r="346" spans="1:7" x14ac:dyDescent="0.2">
      <c r="A346">
        <v>345</v>
      </c>
      <c r="B346" t="e">
        <f>SMALL(Statistik!B$4:B$10002,A346)</f>
        <v>#NUM!</v>
      </c>
      <c r="C346" t="e">
        <f>IF(Statistik!$B348=0,NA(),($A346-($A346-$A345)/2)/Statistik!$F$9)</f>
        <v>#N/A</v>
      </c>
      <c r="D346" t="e">
        <f>IF(Statistik!$B348=0,NA(),NORMSINV($C346))</f>
        <v>#N/A</v>
      </c>
      <c r="E346" t="e">
        <f t="shared" si="5"/>
        <v>#NUM!</v>
      </c>
      <c r="G346" s="6" t="b">
        <f>IF(Statistik!B348&gt;0,LN(Statistik!B348))</f>
        <v>0</v>
      </c>
    </row>
    <row r="347" spans="1:7" x14ac:dyDescent="0.2">
      <c r="A347">
        <v>346</v>
      </c>
      <c r="B347" t="e">
        <f>SMALL(Statistik!B$4:B$10002,A347)</f>
        <v>#NUM!</v>
      </c>
      <c r="C347" t="e">
        <f>IF(Statistik!$B349=0,NA(),($A347-($A347-$A346)/2)/Statistik!$F$9)</f>
        <v>#N/A</v>
      </c>
      <c r="D347" t="e">
        <f>IF(Statistik!$B349=0,NA(),NORMSINV($C347))</f>
        <v>#N/A</v>
      </c>
      <c r="E347" t="e">
        <f t="shared" si="5"/>
        <v>#NUM!</v>
      </c>
      <c r="G347" s="6" t="b">
        <f>IF(Statistik!B349&gt;0,LN(Statistik!B349))</f>
        <v>0</v>
      </c>
    </row>
    <row r="348" spans="1:7" x14ac:dyDescent="0.2">
      <c r="A348">
        <v>347</v>
      </c>
      <c r="B348" t="e">
        <f>SMALL(Statistik!B$4:B$10002,A348)</f>
        <v>#NUM!</v>
      </c>
      <c r="C348" t="e">
        <f>IF(Statistik!$B350=0,NA(),($A348-($A348-$A347)/2)/Statistik!$F$9)</f>
        <v>#N/A</v>
      </c>
      <c r="D348" t="e">
        <f>IF(Statistik!$B350=0,NA(),NORMSINV($C348))</f>
        <v>#N/A</v>
      </c>
      <c r="E348" t="e">
        <f t="shared" si="5"/>
        <v>#NUM!</v>
      </c>
      <c r="G348" s="6" t="b">
        <f>IF(Statistik!B350&gt;0,LN(Statistik!B350))</f>
        <v>0</v>
      </c>
    </row>
    <row r="349" spans="1:7" x14ac:dyDescent="0.2">
      <c r="A349">
        <v>348</v>
      </c>
      <c r="B349" t="e">
        <f>SMALL(Statistik!B$4:B$10002,A349)</f>
        <v>#NUM!</v>
      </c>
      <c r="C349" t="e">
        <f>IF(Statistik!$B351=0,NA(),($A349-($A349-$A348)/2)/Statistik!$F$9)</f>
        <v>#N/A</v>
      </c>
      <c r="D349" t="e">
        <f>IF(Statistik!$B351=0,NA(),NORMSINV($C349))</f>
        <v>#N/A</v>
      </c>
      <c r="E349" t="e">
        <f t="shared" si="5"/>
        <v>#NUM!</v>
      </c>
      <c r="G349" s="6" t="b">
        <f>IF(Statistik!B351&gt;0,LN(Statistik!B351))</f>
        <v>0</v>
      </c>
    </row>
    <row r="350" spans="1:7" x14ac:dyDescent="0.2">
      <c r="A350">
        <v>349</v>
      </c>
      <c r="B350" t="e">
        <f>SMALL(Statistik!B$4:B$10002,A350)</f>
        <v>#NUM!</v>
      </c>
      <c r="C350" t="e">
        <f>IF(Statistik!$B352=0,NA(),($A350-($A350-$A349)/2)/Statistik!$F$9)</f>
        <v>#N/A</v>
      </c>
      <c r="D350" t="e">
        <f>IF(Statistik!$B352=0,NA(),NORMSINV($C350))</f>
        <v>#N/A</v>
      </c>
      <c r="E350" t="e">
        <f t="shared" si="5"/>
        <v>#NUM!</v>
      </c>
      <c r="G350" s="6" t="b">
        <f>IF(Statistik!B352&gt;0,LN(Statistik!B352))</f>
        <v>0</v>
      </c>
    </row>
    <row r="351" spans="1:7" x14ac:dyDescent="0.2">
      <c r="A351">
        <v>350</v>
      </c>
      <c r="B351" t="e">
        <f>SMALL(Statistik!B$4:B$10002,A351)</f>
        <v>#NUM!</v>
      </c>
      <c r="C351" t="e">
        <f>IF(Statistik!$B353=0,NA(),($A351-($A351-$A350)/2)/Statistik!$F$9)</f>
        <v>#N/A</v>
      </c>
      <c r="D351" t="e">
        <f>IF(Statistik!$B353=0,NA(),NORMSINV($C351))</f>
        <v>#N/A</v>
      </c>
      <c r="E351" t="e">
        <f t="shared" si="5"/>
        <v>#NUM!</v>
      </c>
      <c r="G351" s="6" t="b">
        <f>IF(Statistik!B353&gt;0,LN(Statistik!B353))</f>
        <v>0</v>
      </c>
    </row>
    <row r="352" spans="1:7" x14ac:dyDescent="0.2">
      <c r="A352">
        <v>351</v>
      </c>
      <c r="B352" t="e">
        <f>SMALL(Statistik!B$4:B$10002,A352)</f>
        <v>#NUM!</v>
      </c>
      <c r="C352" t="e">
        <f>IF(Statistik!$B354=0,NA(),($A352-($A352-$A351)/2)/Statistik!$F$9)</f>
        <v>#N/A</v>
      </c>
      <c r="D352" t="e">
        <f>IF(Statistik!$B354=0,NA(),NORMSINV($C352))</f>
        <v>#N/A</v>
      </c>
      <c r="E352" t="e">
        <f t="shared" si="5"/>
        <v>#NUM!</v>
      </c>
      <c r="G352" s="6" t="b">
        <f>IF(Statistik!B354&gt;0,LN(Statistik!B354))</f>
        <v>0</v>
      </c>
    </row>
    <row r="353" spans="1:7" x14ac:dyDescent="0.2">
      <c r="A353">
        <v>352</v>
      </c>
      <c r="B353" t="e">
        <f>SMALL(Statistik!B$4:B$10002,A353)</f>
        <v>#NUM!</v>
      </c>
      <c r="C353" t="e">
        <f>IF(Statistik!$B355=0,NA(),($A353-($A353-$A352)/2)/Statistik!$F$9)</f>
        <v>#N/A</v>
      </c>
      <c r="D353" t="e">
        <f>IF(Statistik!$B355=0,NA(),NORMSINV($C353))</f>
        <v>#N/A</v>
      </c>
      <c r="E353" t="e">
        <f t="shared" si="5"/>
        <v>#NUM!</v>
      </c>
      <c r="G353" s="6" t="b">
        <f>IF(Statistik!B355&gt;0,LN(Statistik!B355))</f>
        <v>0</v>
      </c>
    </row>
    <row r="354" spans="1:7" x14ac:dyDescent="0.2">
      <c r="A354">
        <v>353</v>
      </c>
      <c r="B354" t="e">
        <f>SMALL(Statistik!B$4:B$10002,A354)</f>
        <v>#NUM!</v>
      </c>
      <c r="C354" t="e">
        <f>IF(Statistik!$B356=0,NA(),($A354-($A354-$A353)/2)/Statistik!$F$9)</f>
        <v>#N/A</v>
      </c>
      <c r="D354" t="e">
        <f>IF(Statistik!$B356=0,NA(),NORMSINV($C354))</f>
        <v>#N/A</v>
      </c>
      <c r="E354" t="e">
        <f t="shared" si="5"/>
        <v>#NUM!</v>
      </c>
      <c r="G354" s="6" t="b">
        <f>IF(Statistik!B356&gt;0,LN(Statistik!B356))</f>
        <v>0</v>
      </c>
    </row>
    <row r="355" spans="1:7" x14ac:dyDescent="0.2">
      <c r="A355">
        <v>354</v>
      </c>
      <c r="B355" t="e">
        <f>SMALL(Statistik!B$4:B$10002,A355)</f>
        <v>#NUM!</v>
      </c>
      <c r="C355" t="e">
        <f>IF(Statistik!$B357=0,NA(),($A355-($A355-$A354)/2)/Statistik!$F$9)</f>
        <v>#N/A</v>
      </c>
      <c r="D355" t="e">
        <f>IF(Statistik!$B357=0,NA(),NORMSINV($C355))</f>
        <v>#N/A</v>
      </c>
      <c r="E355" t="e">
        <f t="shared" si="5"/>
        <v>#NUM!</v>
      </c>
      <c r="G355" s="6" t="b">
        <f>IF(Statistik!B357&gt;0,LN(Statistik!B357))</f>
        <v>0</v>
      </c>
    </row>
    <row r="356" spans="1:7" x14ac:dyDescent="0.2">
      <c r="A356">
        <v>355</v>
      </c>
      <c r="B356" t="e">
        <f>SMALL(Statistik!B$4:B$10002,A356)</f>
        <v>#NUM!</v>
      </c>
      <c r="C356" t="e">
        <f>IF(Statistik!$B358=0,NA(),($A356-($A356-$A355)/2)/Statistik!$F$9)</f>
        <v>#N/A</v>
      </c>
      <c r="D356" t="e">
        <f>IF(Statistik!$B358=0,NA(),NORMSINV($C356))</f>
        <v>#N/A</v>
      </c>
      <c r="E356" t="e">
        <f t="shared" si="5"/>
        <v>#NUM!</v>
      </c>
      <c r="G356" s="6" t="b">
        <f>IF(Statistik!B358&gt;0,LN(Statistik!B358))</f>
        <v>0</v>
      </c>
    </row>
    <row r="357" spans="1:7" x14ac:dyDescent="0.2">
      <c r="A357">
        <v>356</v>
      </c>
      <c r="B357" t="e">
        <f>SMALL(Statistik!B$4:B$10002,A357)</f>
        <v>#NUM!</v>
      </c>
      <c r="C357" t="e">
        <f>IF(Statistik!$B359=0,NA(),($A357-($A357-$A356)/2)/Statistik!$F$9)</f>
        <v>#N/A</v>
      </c>
      <c r="D357" t="e">
        <f>IF(Statistik!$B359=0,NA(),NORMSINV($C357))</f>
        <v>#N/A</v>
      </c>
      <c r="E357" t="e">
        <f t="shared" si="5"/>
        <v>#NUM!</v>
      </c>
      <c r="G357" s="6" t="b">
        <f>IF(Statistik!B359&gt;0,LN(Statistik!B359))</f>
        <v>0</v>
      </c>
    </row>
    <row r="358" spans="1:7" x14ac:dyDescent="0.2">
      <c r="A358">
        <v>357</v>
      </c>
      <c r="B358" t="e">
        <f>SMALL(Statistik!B$4:B$10002,A358)</f>
        <v>#NUM!</v>
      </c>
      <c r="C358" t="e">
        <f>IF(Statistik!$B360=0,NA(),($A358-($A358-$A357)/2)/Statistik!$F$9)</f>
        <v>#N/A</v>
      </c>
      <c r="D358" t="e">
        <f>IF(Statistik!$B360=0,NA(),NORMSINV($C358))</f>
        <v>#N/A</v>
      </c>
      <c r="E358" t="e">
        <f t="shared" si="5"/>
        <v>#NUM!</v>
      </c>
      <c r="G358" s="6" t="b">
        <f>IF(Statistik!B360&gt;0,LN(Statistik!B360))</f>
        <v>0</v>
      </c>
    </row>
    <row r="359" spans="1:7" x14ac:dyDescent="0.2">
      <c r="A359">
        <v>358</v>
      </c>
      <c r="B359" t="e">
        <f>SMALL(Statistik!B$4:B$10002,A359)</f>
        <v>#NUM!</v>
      </c>
      <c r="C359" t="e">
        <f>IF(Statistik!$B361=0,NA(),($A359-($A359-$A358)/2)/Statistik!$F$9)</f>
        <v>#N/A</v>
      </c>
      <c r="D359" t="e">
        <f>IF(Statistik!$B361=0,NA(),NORMSINV($C359))</f>
        <v>#N/A</v>
      </c>
      <c r="E359" t="e">
        <f t="shared" si="5"/>
        <v>#NUM!</v>
      </c>
      <c r="G359" s="6" t="b">
        <f>IF(Statistik!B361&gt;0,LN(Statistik!B361))</f>
        <v>0</v>
      </c>
    </row>
    <row r="360" spans="1:7" x14ac:dyDescent="0.2">
      <c r="A360">
        <v>359</v>
      </c>
      <c r="B360" t="e">
        <f>SMALL(Statistik!B$4:B$10002,A360)</f>
        <v>#NUM!</v>
      </c>
      <c r="C360" t="e">
        <f>IF(Statistik!$B362=0,NA(),($A360-($A360-$A359)/2)/Statistik!$F$9)</f>
        <v>#N/A</v>
      </c>
      <c r="D360" t="e">
        <f>IF(Statistik!$B362=0,NA(),NORMSINV($C360))</f>
        <v>#N/A</v>
      </c>
      <c r="E360" t="e">
        <f t="shared" si="5"/>
        <v>#NUM!</v>
      </c>
      <c r="G360" s="6" t="b">
        <f>IF(Statistik!B362&gt;0,LN(Statistik!B362))</f>
        <v>0</v>
      </c>
    </row>
    <row r="361" spans="1:7" x14ac:dyDescent="0.2">
      <c r="A361">
        <v>360</v>
      </c>
      <c r="B361" t="e">
        <f>SMALL(Statistik!B$4:B$10002,A361)</f>
        <v>#NUM!</v>
      </c>
      <c r="C361" t="e">
        <f>IF(Statistik!$B363=0,NA(),($A361-($A361-$A360)/2)/Statistik!$F$9)</f>
        <v>#N/A</v>
      </c>
      <c r="D361" t="e">
        <f>IF(Statistik!$B363=0,NA(),NORMSINV($C361))</f>
        <v>#N/A</v>
      </c>
      <c r="E361" t="e">
        <f t="shared" si="5"/>
        <v>#NUM!</v>
      </c>
      <c r="G361" s="6" t="b">
        <f>IF(Statistik!B363&gt;0,LN(Statistik!B363))</f>
        <v>0</v>
      </c>
    </row>
    <row r="362" spans="1:7" x14ac:dyDescent="0.2">
      <c r="A362">
        <v>361</v>
      </c>
      <c r="B362" t="e">
        <f>SMALL(Statistik!B$4:B$10002,A362)</f>
        <v>#NUM!</v>
      </c>
      <c r="C362" t="e">
        <f>IF(Statistik!$B364=0,NA(),($A362-($A362-$A361)/2)/Statistik!$F$9)</f>
        <v>#N/A</v>
      </c>
      <c r="D362" t="e">
        <f>IF(Statistik!$B364=0,NA(),NORMSINV($C362))</f>
        <v>#N/A</v>
      </c>
      <c r="E362" t="e">
        <f t="shared" si="5"/>
        <v>#NUM!</v>
      </c>
      <c r="G362" s="6" t="b">
        <f>IF(Statistik!B364&gt;0,LN(Statistik!B364))</f>
        <v>0</v>
      </c>
    </row>
    <row r="363" spans="1:7" x14ac:dyDescent="0.2">
      <c r="A363">
        <v>362</v>
      </c>
      <c r="B363" t="e">
        <f>SMALL(Statistik!B$4:B$10002,A363)</f>
        <v>#NUM!</v>
      </c>
      <c r="C363" t="e">
        <f>IF(Statistik!$B365=0,NA(),($A363-($A363-$A362)/2)/Statistik!$F$9)</f>
        <v>#N/A</v>
      </c>
      <c r="D363" t="e">
        <f>IF(Statistik!$B365=0,NA(),NORMSINV($C363))</f>
        <v>#N/A</v>
      </c>
      <c r="E363" t="e">
        <f t="shared" si="5"/>
        <v>#NUM!</v>
      </c>
      <c r="G363" s="6" t="b">
        <f>IF(Statistik!B365&gt;0,LN(Statistik!B365))</f>
        <v>0</v>
      </c>
    </row>
    <row r="364" spans="1:7" x14ac:dyDescent="0.2">
      <c r="A364">
        <v>363</v>
      </c>
      <c r="B364" t="e">
        <f>SMALL(Statistik!B$4:B$10002,A364)</f>
        <v>#NUM!</v>
      </c>
      <c r="C364" t="e">
        <f>IF(Statistik!$B366=0,NA(),($A364-($A364-$A363)/2)/Statistik!$F$9)</f>
        <v>#N/A</v>
      </c>
      <c r="D364" t="e">
        <f>IF(Statistik!$B366=0,NA(),NORMSINV($C364))</f>
        <v>#N/A</v>
      </c>
      <c r="E364" t="e">
        <f t="shared" si="5"/>
        <v>#NUM!</v>
      </c>
      <c r="G364" s="6" t="b">
        <f>IF(Statistik!B366&gt;0,LN(Statistik!B366))</f>
        <v>0</v>
      </c>
    </row>
    <row r="365" spans="1:7" x14ac:dyDescent="0.2">
      <c r="A365">
        <v>364</v>
      </c>
      <c r="B365" t="e">
        <f>SMALL(Statistik!B$4:B$10002,A365)</f>
        <v>#NUM!</v>
      </c>
      <c r="C365" t="e">
        <f>IF(Statistik!$B367=0,NA(),($A365-($A365-$A364)/2)/Statistik!$F$9)</f>
        <v>#N/A</v>
      </c>
      <c r="D365" t="e">
        <f>IF(Statistik!$B367=0,NA(),NORMSINV($C365))</f>
        <v>#N/A</v>
      </c>
      <c r="E365" t="e">
        <f t="shared" si="5"/>
        <v>#NUM!</v>
      </c>
      <c r="G365" s="6" t="b">
        <f>IF(Statistik!B367&gt;0,LN(Statistik!B367))</f>
        <v>0</v>
      </c>
    </row>
    <row r="366" spans="1:7" x14ac:dyDescent="0.2">
      <c r="A366">
        <v>365</v>
      </c>
      <c r="B366" t="e">
        <f>SMALL(Statistik!B$4:B$10002,A366)</f>
        <v>#NUM!</v>
      </c>
      <c r="C366" t="e">
        <f>IF(Statistik!$B368=0,NA(),($A366-($A366-$A365)/2)/Statistik!$F$9)</f>
        <v>#N/A</v>
      </c>
      <c r="D366" t="e">
        <f>IF(Statistik!$B368=0,NA(),NORMSINV($C366))</f>
        <v>#N/A</v>
      </c>
      <c r="E366" t="e">
        <f t="shared" si="5"/>
        <v>#NUM!</v>
      </c>
      <c r="G366" s="6" t="b">
        <f>IF(Statistik!B368&gt;0,LN(Statistik!B368))</f>
        <v>0</v>
      </c>
    </row>
    <row r="367" spans="1:7" x14ac:dyDescent="0.2">
      <c r="A367">
        <v>366</v>
      </c>
      <c r="B367" t="e">
        <f>SMALL(Statistik!B$4:B$10002,A367)</f>
        <v>#NUM!</v>
      </c>
      <c r="C367" t="e">
        <f>IF(Statistik!$B369=0,NA(),($A367-($A367-$A366)/2)/Statistik!$F$9)</f>
        <v>#N/A</v>
      </c>
      <c r="D367" t="e">
        <f>IF(Statistik!$B369=0,NA(),NORMSINV($C367))</f>
        <v>#N/A</v>
      </c>
      <c r="E367" t="e">
        <f t="shared" si="5"/>
        <v>#NUM!</v>
      </c>
      <c r="G367" s="6" t="b">
        <f>IF(Statistik!B369&gt;0,LN(Statistik!B369))</f>
        <v>0</v>
      </c>
    </row>
    <row r="368" spans="1:7" x14ac:dyDescent="0.2">
      <c r="A368">
        <v>367</v>
      </c>
      <c r="B368" t="e">
        <f>SMALL(Statistik!B$4:B$10002,A368)</f>
        <v>#NUM!</v>
      </c>
      <c r="C368" t="e">
        <f>IF(Statistik!$B370=0,NA(),($A368-($A368-$A367)/2)/Statistik!$F$9)</f>
        <v>#N/A</v>
      </c>
      <c r="D368" t="e">
        <f>IF(Statistik!$B370=0,NA(),NORMSINV($C368))</f>
        <v>#N/A</v>
      </c>
      <c r="E368" t="e">
        <f t="shared" si="5"/>
        <v>#NUM!</v>
      </c>
      <c r="G368" s="6" t="b">
        <f>IF(Statistik!B370&gt;0,LN(Statistik!B370))</f>
        <v>0</v>
      </c>
    </row>
    <row r="369" spans="1:7" x14ac:dyDescent="0.2">
      <c r="A369">
        <v>368</v>
      </c>
      <c r="B369" t="e">
        <f>SMALL(Statistik!B$4:B$10002,A369)</f>
        <v>#NUM!</v>
      </c>
      <c r="C369" t="e">
        <f>IF(Statistik!$B371=0,NA(),($A369-($A369-$A368)/2)/Statistik!$F$9)</f>
        <v>#N/A</v>
      </c>
      <c r="D369" t="e">
        <f>IF(Statistik!$B371=0,NA(),NORMSINV($C369))</f>
        <v>#N/A</v>
      </c>
      <c r="E369" t="e">
        <f t="shared" si="5"/>
        <v>#NUM!</v>
      </c>
      <c r="G369" s="6" t="b">
        <f>IF(Statistik!B371&gt;0,LN(Statistik!B371))</f>
        <v>0</v>
      </c>
    </row>
    <row r="370" spans="1:7" x14ac:dyDescent="0.2">
      <c r="A370">
        <v>369</v>
      </c>
      <c r="B370" t="e">
        <f>SMALL(Statistik!B$4:B$10002,A370)</f>
        <v>#NUM!</v>
      </c>
      <c r="C370" t="e">
        <f>IF(Statistik!$B372=0,NA(),($A370-($A370-$A369)/2)/Statistik!$F$9)</f>
        <v>#N/A</v>
      </c>
      <c r="D370" t="e">
        <f>IF(Statistik!$B372=0,NA(),NORMSINV($C370))</f>
        <v>#N/A</v>
      </c>
      <c r="E370" t="e">
        <f t="shared" si="5"/>
        <v>#NUM!</v>
      </c>
      <c r="G370" s="6" t="b">
        <f>IF(Statistik!B372&gt;0,LN(Statistik!B372))</f>
        <v>0</v>
      </c>
    </row>
    <row r="371" spans="1:7" x14ac:dyDescent="0.2">
      <c r="A371">
        <v>370</v>
      </c>
      <c r="B371" t="e">
        <f>SMALL(Statistik!B$4:B$10002,A371)</f>
        <v>#NUM!</v>
      </c>
      <c r="C371" t="e">
        <f>IF(Statistik!$B373=0,NA(),($A371-($A371-$A370)/2)/Statistik!$F$9)</f>
        <v>#N/A</v>
      </c>
      <c r="D371" t="e">
        <f>IF(Statistik!$B373=0,NA(),NORMSINV($C371))</f>
        <v>#N/A</v>
      </c>
      <c r="E371" t="e">
        <f t="shared" si="5"/>
        <v>#NUM!</v>
      </c>
      <c r="G371" s="6" t="b">
        <f>IF(Statistik!B373&gt;0,LN(Statistik!B373))</f>
        <v>0</v>
      </c>
    </row>
    <row r="372" spans="1:7" x14ac:dyDescent="0.2">
      <c r="A372">
        <v>371</v>
      </c>
      <c r="B372" t="e">
        <f>SMALL(Statistik!B$4:B$10002,A372)</f>
        <v>#NUM!</v>
      </c>
      <c r="C372" t="e">
        <f>IF(Statistik!$B374=0,NA(),($A372-($A372-$A371)/2)/Statistik!$F$9)</f>
        <v>#N/A</v>
      </c>
      <c r="D372" t="e">
        <f>IF(Statistik!$B374=0,NA(),NORMSINV($C372))</f>
        <v>#N/A</v>
      </c>
      <c r="E372" t="e">
        <f t="shared" si="5"/>
        <v>#NUM!</v>
      </c>
      <c r="G372" s="6" t="b">
        <f>IF(Statistik!B374&gt;0,LN(Statistik!B374))</f>
        <v>0</v>
      </c>
    </row>
    <row r="373" spans="1:7" x14ac:dyDescent="0.2">
      <c r="A373">
        <v>372</v>
      </c>
      <c r="B373" t="e">
        <f>SMALL(Statistik!B$4:B$10002,A373)</f>
        <v>#NUM!</v>
      </c>
      <c r="C373" t="e">
        <f>IF(Statistik!$B375=0,NA(),($A373-($A373-$A372)/2)/Statistik!$F$9)</f>
        <v>#N/A</v>
      </c>
      <c r="D373" t="e">
        <f>IF(Statistik!$B375=0,NA(),NORMSINV($C373))</f>
        <v>#N/A</v>
      </c>
      <c r="E373" t="e">
        <f t="shared" si="5"/>
        <v>#NUM!</v>
      </c>
      <c r="G373" s="6" t="b">
        <f>IF(Statistik!B375&gt;0,LN(Statistik!B375))</f>
        <v>0</v>
      </c>
    </row>
    <row r="374" spans="1:7" x14ac:dyDescent="0.2">
      <c r="A374">
        <v>373</v>
      </c>
      <c r="B374" t="e">
        <f>SMALL(Statistik!B$4:B$10002,A374)</f>
        <v>#NUM!</v>
      </c>
      <c r="C374" t="e">
        <f>IF(Statistik!$B376=0,NA(),($A374-($A374-$A373)/2)/Statistik!$F$9)</f>
        <v>#N/A</v>
      </c>
      <c r="D374" t="e">
        <f>IF(Statistik!$B376=0,NA(),NORMSINV($C374))</f>
        <v>#N/A</v>
      </c>
      <c r="E374" t="e">
        <f t="shared" si="5"/>
        <v>#NUM!</v>
      </c>
      <c r="G374" s="6" t="b">
        <f>IF(Statistik!B376&gt;0,LN(Statistik!B376))</f>
        <v>0</v>
      </c>
    </row>
    <row r="375" spans="1:7" x14ac:dyDescent="0.2">
      <c r="A375">
        <v>374</v>
      </c>
      <c r="B375" t="e">
        <f>SMALL(Statistik!B$4:B$10002,A375)</f>
        <v>#NUM!</v>
      </c>
      <c r="C375" t="e">
        <f>IF(Statistik!$B377=0,NA(),($A375-($A375-$A374)/2)/Statistik!$F$9)</f>
        <v>#N/A</v>
      </c>
      <c r="D375" t="e">
        <f>IF(Statistik!$B377=0,NA(),NORMSINV($C375))</f>
        <v>#N/A</v>
      </c>
      <c r="E375" t="e">
        <f t="shared" si="5"/>
        <v>#NUM!</v>
      </c>
      <c r="G375" s="6" t="b">
        <f>IF(Statistik!B377&gt;0,LN(Statistik!B377))</f>
        <v>0</v>
      </c>
    </row>
    <row r="376" spans="1:7" x14ac:dyDescent="0.2">
      <c r="A376">
        <v>375</v>
      </c>
      <c r="B376" t="e">
        <f>SMALL(Statistik!B$4:B$10002,A376)</f>
        <v>#NUM!</v>
      </c>
      <c r="C376" t="e">
        <f>IF(Statistik!$B378=0,NA(),($A376-($A376-$A375)/2)/Statistik!$F$9)</f>
        <v>#N/A</v>
      </c>
      <c r="D376" t="e">
        <f>IF(Statistik!$B378=0,NA(),NORMSINV($C376))</f>
        <v>#N/A</v>
      </c>
      <c r="E376" t="e">
        <f t="shared" si="5"/>
        <v>#NUM!</v>
      </c>
      <c r="G376" s="6" t="b">
        <f>IF(Statistik!B378&gt;0,LN(Statistik!B378))</f>
        <v>0</v>
      </c>
    </row>
    <row r="377" spans="1:7" x14ac:dyDescent="0.2">
      <c r="A377">
        <v>376</v>
      </c>
      <c r="B377" t="e">
        <f>SMALL(Statistik!B$4:B$10002,A377)</f>
        <v>#NUM!</v>
      </c>
      <c r="C377" t="e">
        <f>IF(Statistik!$B379=0,NA(),($A377-($A377-$A376)/2)/Statistik!$F$9)</f>
        <v>#N/A</v>
      </c>
      <c r="D377" t="e">
        <f>IF(Statistik!$B379=0,NA(),NORMSINV($C377))</f>
        <v>#N/A</v>
      </c>
      <c r="E377" t="e">
        <f t="shared" si="5"/>
        <v>#NUM!</v>
      </c>
      <c r="G377" s="6" t="b">
        <f>IF(Statistik!B379&gt;0,LN(Statistik!B379))</f>
        <v>0</v>
      </c>
    </row>
    <row r="378" spans="1:7" x14ac:dyDescent="0.2">
      <c r="A378">
        <v>377</v>
      </c>
      <c r="B378" t="e">
        <f>SMALL(Statistik!B$4:B$10002,A378)</f>
        <v>#NUM!</v>
      </c>
      <c r="C378" t="e">
        <f>IF(Statistik!$B380=0,NA(),($A378-($A378-$A377)/2)/Statistik!$F$9)</f>
        <v>#N/A</v>
      </c>
      <c r="D378" t="e">
        <f>IF(Statistik!$B380=0,NA(),NORMSINV($C378))</f>
        <v>#N/A</v>
      </c>
      <c r="E378" t="e">
        <f t="shared" si="5"/>
        <v>#NUM!</v>
      </c>
      <c r="G378" s="6" t="b">
        <f>IF(Statistik!B380&gt;0,LN(Statistik!B380))</f>
        <v>0</v>
      </c>
    </row>
    <row r="379" spans="1:7" x14ac:dyDescent="0.2">
      <c r="A379">
        <v>378</v>
      </c>
      <c r="B379" t="e">
        <f>SMALL(Statistik!B$4:B$10002,A379)</f>
        <v>#NUM!</v>
      </c>
      <c r="C379" t="e">
        <f>IF(Statistik!$B381=0,NA(),($A379-($A379-$A378)/2)/Statistik!$F$9)</f>
        <v>#N/A</v>
      </c>
      <c r="D379" t="e">
        <f>IF(Statistik!$B381=0,NA(),NORMSINV($C379))</f>
        <v>#N/A</v>
      </c>
      <c r="E379" t="e">
        <f t="shared" si="5"/>
        <v>#NUM!</v>
      </c>
      <c r="G379" s="6" t="b">
        <f>IF(Statistik!B381&gt;0,LN(Statistik!B381))</f>
        <v>0</v>
      </c>
    </row>
    <row r="380" spans="1:7" x14ac:dyDescent="0.2">
      <c r="A380">
        <v>379</v>
      </c>
      <c r="B380" t="e">
        <f>SMALL(Statistik!B$4:B$10002,A380)</f>
        <v>#NUM!</v>
      </c>
      <c r="C380" t="e">
        <f>IF(Statistik!$B382=0,NA(),($A380-($A380-$A379)/2)/Statistik!$F$9)</f>
        <v>#N/A</v>
      </c>
      <c r="D380" t="e">
        <f>IF(Statistik!$B382=0,NA(),NORMSINV($C380))</f>
        <v>#N/A</v>
      </c>
      <c r="E380" t="e">
        <f t="shared" si="5"/>
        <v>#NUM!</v>
      </c>
      <c r="G380" s="6" t="b">
        <f>IF(Statistik!B382&gt;0,LN(Statistik!B382))</f>
        <v>0</v>
      </c>
    </row>
    <row r="381" spans="1:7" x14ac:dyDescent="0.2">
      <c r="A381">
        <v>380</v>
      </c>
      <c r="B381" t="e">
        <f>SMALL(Statistik!B$4:B$10002,A381)</f>
        <v>#NUM!</v>
      </c>
      <c r="C381" t="e">
        <f>IF(Statistik!$B383=0,NA(),($A381-($A381-$A380)/2)/Statistik!$F$9)</f>
        <v>#N/A</v>
      </c>
      <c r="D381" t="e">
        <f>IF(Statistik!$B383=0,NA(),NORMSINV($C381))</f>
        <v>#N/A</v>
      </c>
      <c r="E381" t="e">
        <f t="shared" si="5"/>
        <v>#NUM!</v>
      </c>
      <c r="G381" s="6" t="b">
        <f>IF(Statistik!B383&gt;0,LN(Statistik!B383))</f>
        <v>0</v>
      </c>
    </row>
    <row r="382" spans="1:7" x14ac:dyDescent="0.2">
      <c r="A382">
        <v>381</v>
      </c>
      <c r="B382" t="e">
        <f>SMALL(Statistik!B$4:B$10002,A382)</f>
        <v>#NUM!</v>
      </c>
      <c r="C382" t="e">
        <f>IF(Statistik!$B384=0,NA(),($A382-($A382-$A381)/2)/Statistik!$F$9)</f>
        <v>#N/A</v>
      </c>
      <c r="D382" t="e">
        <f>IF(Statistik!$B384=0,NA(),NORMSINV($C382))</f>
        <v>#N/A</v>
      </c>
      <c r="E382" t="e">
        <f t="shared" si="5"/>
        <v>#NUM!</v>
      </c>
      <c r="G382" s="6" t="b">
        <f>IF(Statistik!B384&gt;0,LN(Statistik!B384))</f>
        <v>0</v>
      </c>
    </row>
    <row r="383" spans="1:7" x14ac:dyDescent="0.2">
      <c r="A383">
        <v>382</v>
      </c>
      <c r="B383" t="e">
        <f>SMALL(Statistik!B$4:B$10002,A383)</f>
        <v>#NUM!</v>
      </c>
      <c r="C383" t="e">
        <f>IF(Statistik!$B385=0,NA(),($A383-($A383-$A382)/2)/Statistik!$F$9)</f>
        <v>#N/A</v>
      </c>
      <c r="D383" t="e">
        <f>IF(Statistik!$B385=0,NA(),NORMSINV($C383))</f>
        <v>#N/A</v>
      </c>
      <c r="E383" t="e">
        <f t="shared" si="5"/>
        <v>#NUM!</v>
      </c>
      <c r="G383" s="6" t="b">
        <f>IF(Statistik!B385&gt;0,LN(Statistik!B385))</f>
        <v>0</v>
      </c>
    </row>
    <row r="384" spans="1:7" x14ac:dyDescent="0.2">
      <c r="A384">
        <v>383</v>
      </c>
      <c r="B384" t="e">
        <f>SMALL(Statistik!B$4:B$10002,A384)</f>
        <v>#NUM!</v>
      </c>
      <c r="C384" t="e">
        <f>IF(Statistik!$B386=0,NA(),($A384-($A384-$A383)/2)/Statistik!$F$9)</f>
        <v>#N/A</v>
      </c>
      <c r="D384" t="e">
        <f>IF(Statistik!$B386=0,NA(),NORMSINV($C384))</f>
        <v>#N/A</v>
      </c>
      <c r="E384" t="e">
        <f t="shared" si="5"/>
        <v>#NUM!</v>
      </c>
      <c r="G384" s="6" t="b">
        <f>IF(Statistik!B386&gt;0,LN(Statistik!B386))</f>
        <v>0</v>
      </c>
    </row>
    <row r="385" spans="1:7" x14ac:dyDescent="0.2">
      <c r="A385">
        <v>384</v>
      </c>
      <c r="B385" t="e">
        <f>SMALL(Statistik!B$4:B$10002,A385)</f>
        <v>#NUM!</v>
      </c>
      <c r="C385" t="e">
        <f>IF(Statistik!$B387=0,NA(),($A385-($A385-$A384)/2)/Statistik!$F$9)</f>
        <v>#N/A</v>
      </c>
      <c r="D385" t="e">
        <f>IF(Statistik!$B387=0,NA(),NORMSINV($C385))</f>
        <v>#N/A</v>
      </c>
      <c r="E385" t="e">
        <f t="shared" si="5"/>
        <v>#NUM!</v>
      </c>
      <c r="G385" s="6" t="b">
        <f>IF(Statistik!B387&gt;0,LN(Statistik!B387))</f>
        <v>0</v>
      </c>
    </row>
    <row r="386" spans="1:7" x14ac:dyDescent="0.2">
      <c r="A386">
        <v>385</v>
      </c>
      <c r="B386" t="e">
        <f>SMALL(Statistik!B$4:B$10002,A386)</f>
        <v>#NUM!</v>
      </c>
      <c r="C386" t="e">
        <f>IF(Statistik!$B388=0,NA(),($A386-($A386-$A385)/2)/Statistik!$F$9)</f>
        <v>#N/A</v>
      </c>
      <c r="D386" t="e">
        <f>IF(Statistik!$B388=0,NA(),NORMSINV($C386))</f>
        <v>#N/A</v>
      </c>
      <c r="E386" t="e">
        <f t="shared" si="5"/>
        <v>#NUM!</v>
      </c>
      <c r="G386" s="6" t="b">
        <f>IF(Statistik!B388&gt;0,LN(Statistik!B388))</f>
        <v>0</v>
      </c>
    </row>
    <row r="387" spans="1:7" x14ac:dyDescent="0.2">
      <c r="A387">
        <v>386</v>
      </c>
      <c r="B387" t="e">
        <f>SMALL(Statistik!B$4:B$10002,A387)</f>
        <v>#NUM!</v>
      </c>
      <c r="C387" t="e">
        <f>IF(Statistik!$B389=0,NA(),($A387-($A387-$A386)/2)/Statistik!$F$9)</f>
        <v>#N/A</v>
      </c>
      <c r="D387" t="e">
        <f>IF(Statistik!$B389=0,NA(),NORMSINV($C387))</f>
        <v>#N/A</v>
      </c>
      <c r="E387" t="e">
        <f t="shared" ref="E387:E450" si="6">IF(B387=0,NA(),LOG10(B387))</f>
        <v>#NUM!</v>
      </c>
      <c r="G387" s="6" t="b">
        <f>IF(Statistik!B389&gt;0,LN(Statistik!B389))</f>
        <v>0</v>
      </c>
    </row>
    <row r="388" spans="1:7" x14ac:dyDescent="0.2">
      <c r="A388">
        <v>387</v>
      </c>
      <c r="B388" t="e">
        <f>SMALL(Statistik!B$4:B$10002,A388)</f>
        <v>#NUM!</v>
      </c>
      <c r="C388" t="e">
        <f>IF(Statistik!$B390=0,NA(),($A388-($A388-$A387)/2)/Statistik!$F$9)</f>
        <v>#N/A</v>
      </c>
      <c r="D388" t="e">
        <f>IF(Statistik!$B390=0,NA(),NORMSINV($C388))</f>
        <v>#N/A</v>
      </c>
      <c r="E388" t="e">
        <f t="shared" si="6"/>
        <v>#NUM!</v>
      </c>
      <c r="G388" s="6" t="b">
        <f>IF(Statistik!B390&gt;0,LN(Statistik!B390))</f>
        <v>0</v>
      </c>
    </row>
    <row r="389" spans="1:7" x14ac:dyDescent="0.2">
      <c r="A389">
        <v>388</v>
      </c>
      <c r="B389" t="e">
        <f>SMALL(Statistik!B$4:B$10002,A389)</f>
        <v>#NUM!</v>
      </c>
      <c r="C389" t="e">
        <f>IF(Statistik!$B391=0,NA(),($A389-($A389-$A388)/2)/Statistik!$F$9)</f>
        <v>#N/A</v>
      </c>
      <c r="D389" t="e">
        <f>IF(Statistik!$B391=0,NA(),NORMSINV($C389))</f>
        <v>#N/A</v>
      </c>
      <c r="E389" t="e">
        <f t="shared" si="6"/>
        <v>#NUM!</v>
      </c>
      <c r="G389" s="6" t="b">
        <f>IF(Statistik!B391&gt;0,LN(Statistik!B391))</f>
        <v>0</v>
      </c>
    </row>
    <row r="390" spans="1:7" x14ac:dyDescent="0.2">
      <c r="A390">
        <v>389</v>
      </c>
      <c r="B390" t="e">
        <f>SMALL(Statistik!B$4:B$10002,A390)</f>
        <v>#NUM!</v>
      </c>
      <c r="C390" t="e">
        <f>IF(Statistik!$B392=0,NA(),($A390-($A390-$A389)/2)/Statistik!$F$9)</f>
        <v>#N/A</v>
      </c>
      <c r="D390" t="e">
        <f>IF(Statistik!$B392=0,NA(),NORMSINV($C390))</f>
        <v>#N/A</v>
      </c>
      <c r="E390" t="e">
        <f t="shared" si="6"/>
        <v>#NUM!</v>
      </c>
      <c r="G390" s="6" t="b">
        <f>IF(Statistik!B392&gt;0,LN(Statistik!B392))</f>
        <v>0</v>
      </c>
    </row>
    <row r="391" spans="1:7" x14ac:dyDescent="0.2">
      <c r="A391">
        <v>390</v>
      </c>
      <c r="B391" t="e">
        <f>SMALL(Statistik!B$4:B$10002,A391)</f>
        <v>#NUM!</v>
      </c>
      <c r="C391" t="e">
        <f>IF(Statistik!$B393=0,NA(),($A391-($A391-$A390)/2)/Statistik!$F$9)</f>
        <v>#N/A</v>
      </c>
      <c r="D391" t="e">
        <f>IF(Statistik!$B393=0,NA(),NORMSINV($C391))</f>
        <v>#N/A</v>
      </c>
      <c r="E391" t="e">
        <f t="shared" si="6"/>
        <v>#NUM!</v>
      </c>
      <c r="G391" s="6" t="b">
        <f>IF(Statistik!B393&gt;0,LN(Statistik!B393))</f>
        <v>0</v>
      </c>
    </row>
    <row r="392" spans="1:7" x14ac:dyDescent="0.2">
      <c r="A392">
        <v>391</v>
      </c>
      <c r="B392" t="e">
        <f>SMALL(Statistik!B$4:B$10002,A392)</f>
        <v>#NUM!</v>
      </c>
      <c r="C392" t="e">
        <f>IF(Statistik!$B394=0,NA(),($A392-($A392-$A391)/2)/Statistik!$F$9)</f>
        <v>#N/A</v>
      </c>
      <c r="D392" t="e">
        <f>IF(Statistik!$B394=0,NA(),NORMSINV($C392))</f>
        <v>#N/A</v>
      </c>
      <c r="E392" t="e">
        <f t="shared" si="6"/>
        <v>#NUM!</v>
      </c>
      <c r="G392" s="6" t="b">
        <f>IF(Statistik!B394&gt;0,LN(Statistik!B394))</f>
        <v>0</v>
      </c>
    </row>
    <row r="393" spans="1:7" x14ac:dyDescent="0.2">
      <c r="A393">
        <v>392</v>
      </c>
      <c r="B393" t="e">
        <f>SMALL(Statistik!B$4:B$10002,A393)</f>
        <v>#NUM!</v>
      </c>
      <c r="C393" t="e">
        <f>IF(Statistik!$B395=0,NA(),($A393-($A393-$A392)/2)/Statistik!$F$9)</f>
        <v>#N/A</v>
      </c>
      <c r="D393" t="e">
        <f>IF(Statistik!$B395=0,NA(),NORMSINV($C393))</f>
        <v>#N/A</v>
      </c>
      <c r="E393" t="e">
        <f t="shared" si="6"/>
        <v>#NUM!</v>
      </c>
      <c r="G393" s="6" t="b">
        <f>IF(Statistik!B395&gt;0,LN(Statistik!B395))</f>
        <v>0</v>
      </c>
    </row>
    <row r="394" spans="1:7" x14ac:dyDescent="0.2">
      <c r="A394">
        <v>393</v>
      </c>
      <c r="B394" t="e">
        <f>SMALL(Statistik!B$4:B$10002,A394)</f>
        <v>#NUM!</v>
      </c>
      <c r="C394" t="e">
        <f>IF(Statistik!$B396=0,NA(),($A394-($A394-$A393)/2)/Statistik!$F$9)</f>
        <v>#N/A</v>
      </c>
      <c r="D394" t="e">
        <f>IF(Statistik!$B396=0,NA(),NORMSINV($C394))</f>
        <v>#N/A</v>
      </c>
      <c r="E394" t="e">
        <f t="shared" si="6"/>
        <v>#NUM!</v>
      </c>
      <c r="G394" s="6" t="b">
        <f>IF(Statistik!B396&gt;0,LN(Statistik!B396))</f>
        <v>0</v>
      </c>
    </row>
    <row r="395" spans="1:7" x14ac:dyDescent="0.2">
      <c r="A395">
        <v>394</v>
      </c>
      <c r="B395" t="e">
        <f>SMALL(Statistik!B$4:B$10002,A395)</f>
        <v>#NUM!</v>
      </c>
      <c r="C395" t="e">
        <f>IF(Statistik!$B397=0,NA(),($A395-($A395-$A394)/2)/Statistik!$F$9)</f>
        <v>#N/A</v>
      </c>
      <c r="D395" t="e">
        <f>IF(Statistik!$B397=0,NA(),NORMSINV($C395))</f>
        <v>#N/A</v>
      </c>
      <c r="E395" t="e">
        <f t="shared" si="6"/>
        <v>#NUM!</v>
      </c>
      <c r="G395" s="6" t="b">
        <f>IF(Statistik!B397&gt;0,LN(Statistik!B397))</f>
        <v>0</v>
      </c>
    </row>
    <row r="396" spans="1:7" x14ac:dyDescent="0.2">
      <c r="A396">
        <v>395</v>
      </c>
      <c r="B396" t="e">
        <f>SMALL(Statistik!B$4:B$10002,A396)</f>
        <v>#NUM!</v>
      </c>
      <c r="C396" t="e">
        <f>IF(Statistik!$B398=0,NA(),($A396-($A396-$A395)/2)/Statistik!$F$9)</f>
        <v>#N/A</v>
      </c>
      <c r="D396" t="e">
        <f>IF(Statistik!$B398=0,NA(),NORMSINV($C396))</f>
        <v>#N/A</v>
      </c>
      <c r="E396" t="e">
        <f t="shared" si="6"/>
        <v>#NUM!</v>
      </c>
      <c r="G396" s="6" t="b">
        <f>IF(Statistik!B398&gt;0,LN(Statistik!B398))</f>
        <v>0</v>
      </c>
    </row>
    <row r="397" spans="1:7" x14ac:dyDescent="0.2">
      <c r="A397">
        <v>396</v>
      </c>
      <c r="B397" t="e">
        <f>SMALL(Statistik!B$4:B$10002,A397)</f>
        <v>#NUM!</v>
      </c>
      <c r="C397" t="e">
        <f>IF(Statistik!$B399=0,NA(),($A397-($A397-$A396)/2)/Statistik!$F$9)</f>
        <v>#N/A</v>
      </c>
      <c r="D397" t="e">
        <f>IF(Statistik!$B399=0,NA(),NORMSINV($C397))</f>
        <v>#N/A</v>
      </c>
      <c r="E397" t="e">
        <f t="shared" si="6"/>
        <v>#NUM!</v>
      </c>
      <c r="G397" s="6" t="b">
        <f>IF(Statistik!B399&gt;0,LN(Statistik!B399))</f>
        <v>0</v>
      </c>
    </row>
    <row r="398" spans="1:7" x14ac:dyDescent="0.2">
      <c r="A398">
        <v>397</v>
      </c>
      <c r="B398" t="e">
        <f>SMALL(Statistik!B$4:B$10002,A398)</f>
        <v>#NUM!</v>
      </c>
      <c r="C398" t="e">
        <f>IF(Statistik!$B400=0,NA(),($A398-($A398-$A397)/2)/Statistik!$F$9)</f>
        <v>#N/A</v>
      </c>
      <c r="D398" t="e">
        <f>IF(Statistik!$B400=0,NA(),NORMSINV($C398))</f>
        <v>#N/A</v>
      </c>
      <c r="E398" t="e">
        <f t="shared" si="6"/>
        <v>#NUM!</v>
      </c>
      <c r="G398" s="6" t="b">
        <f>IF(Statistik!B400&gt;0,LN(Statistik!B400))</f>
        <v>0</v>
      </c>
    </row>
    <row r="399" spans="1:7" x14ac:dyDescent="0.2">
      <c r="A399">
        <v>398</v>
      </c>
      <c r="B399" t="e">
        <f>SMALL(Statistik!B$4:B$10002,A399)</f>
        <v>#NUM!</v>
      </c>
      <c r="C399" t="e">
        <f>IF(Statistik!$B401=0,NA(),($A399-($A399-$A398)/2)/Statistik!$F$9)</f>
        <v>#N/A</v>
      </c>
      <c r="D399" t="e">
        <f>IF(Statistik!$B401=0,NA(),NORMSINV($C399))</f>
        <v>#N/A</v>
      </c>
      <c r="E399" t="e">
        <f t="shared" si="6"/>
        <v>#NUM!</v>
      </c>
      <c r="G399" s="6" t="b">
        <f>IF(Statistik!B401&gt;0,LN(Statistik!B401))</f>
        <v>0</v>
      </c>
    </row>
    <row r="400" spans="1:7" x14ac:dyDescent="0.2">
      <c r="A400">
        <v>399</v>
      </c>
      <c r="B400" t="e">
        <f>SMALL(Statistik!B$4:B$10002,A400)</f>
        <v>#NUM!</v>
      </c>
      <c r="C400" t="e">
        <f>IF(Statistik!$B402=0,NA(),($A400-($A400-$A399)/2)/Statistik!$F$9)</f>
        <v>#N/A</v>
      </c>
      <c r="D400" t="e">
        <f>IF(Statistik!$B402=0,NA(),NORMSINV($C400))</f>
        <v>#N/A</v>
      </c>
      <c r="E400" t="e">
        <f t="shared" si="6"/>
        <v>#NUM!</v>
      </c>
      <c r="G400" s="6" t="b">
        <f>IF(Statistik!B402&gt;0,LN(Statistik!B402))</f>
        <v>0</v>
      </c>
    </row>
    <row r="401" spans="1:7" x14ac:dyDescent="0.2">
      <c r="A401">
        <v>400</v>
      </c>
      <c r="B401" t="e">
        <f>SMALL(Statistik!B$4:B$10002,A401)</f>
        <v>#NUM!</v>
      </c>
      <c r="C401" t="e">
        <f>IF(Statistik!$B403=0,NA(),($A401-($A401-$A400)/2)/Statistik!$F$9)</f>
        <v>#N/A</v>
      </c>
      <c r="D401" t="e">
        <f>IF(Statistik!$B403=0,NA(),NORMSINV($C401))</f>
        <v>#N/A</v>
      </c>
      <c r="E401" t="e">
        <f t="shared" si="6"/>
        <v>#NUM!</v>
      </c>
      <c r="G401" s="6" t="b">
        <f>IF(Statistik!B403&gt;0,LN(Statistik!B403))</f>
        <v>0</v>
      </c>
    </row>
    <row r="402" spans="1:7" x14ac:dyDescent="0.2">
      <c r="A402">
        <v>401</v>
      </c>
      <c r="B402" t="e">
        <f>SMALL(Statistik!B$4:B$10002,A402)</f>
        <v>#NUM!</v>
      </c>
      <c r="C402" t="e">
        <f>IF(Statistik!$B404=0,NA(),($A402-($A402-$A401)/2)/Statistik!$F$9)</f>
        <v>#N/A</v>
      </c>
      <c r="D402" t="e">
        <f>IF(Statistik!$B404=0,NA(),NORMSINV($C402))</f>
        <v>#N/A</v>
      </c>
      <c r="E402" t="e">
        <f t="shared" si="6"/>
        <v>#NUM!</v>
      </c>
      <c r="G402" s="6" t="b">
        <f>IF(Statistik!B404&gt;0,LN(Statistik!B404))</f>
        <v>0</v>
      </c>
    </row>
    <row r="403" spans="1:7" x14ac:dyDescent="0.2">
      <c r="A403">
        <v>402</v>
      </c>
      <c r="B403" t="e">
        <f>SMALL(Statistik!B$4:B$10002,A403)</f>
        <v>#NUM!</v>
      </c>
      <c r="C403" t="e">
        <f>IF(Statistik!$B405=0,NA(),($A403-($A403-$A402)/2)/Statistik!$F$9)</f>
        <v>#N/A</v>
      </c>
      <c r="D403" t="e">
        <f>IF(Statistik!$B405=0,NA(),NORMSINV($C403))</f>
        <v>#N/A</v>
      </c>
      <c r="E403" t="e">
        <f t="shared" si="6"/>
        <v>#NUM!</v>
      </c>
      <c r="G403" s="6" t="b">
        <f>IF(Statistik!B405&gt;0,LN(Statistik!B405))</f>
        <v>0</v>
      </c>
    </row>
    <row r="404" spans="1:7" x14ac:dyDescent="0.2">
      <c r="A404">
        <v>403</v>
      </c>
      <c r="B404" t="e">
        <f>SMALL(Statistik!B$4:B$10002,A404)</f>
        <v>#NUM!</v>
      </c>
      <c r="C404" t="e">
        <f>IF(Statistik!$B406=0,NA(),($A404-($A404-$A403)/2)/Statistik!$F$9)</f>
        <v>#N/A</v>
      </c>
      <c r="D404" t="e">
        <f>IF(Statistik!$B406=0,NA(),NORMSINV($C404))</f>
        <v>#N/A</v>
      </c>
      <c r="E404" t="e">
        <f t="shared" si="6"/>
        <v>#NUM!</v>
      </c>
      <c r="G404" s="6" t="b">
        <f>IF(Statistik!B406&gt;0,LN(Statistik!B406))</f>
        <v>0</v>
      </c>
    </row>
    <row r="405" spans="1:7" x14ac:dyDescent="0.2">
      <c r="A405">
        <v>404</v>
      </c>
      <c r="B405" t="e">
        <f>SMALL(Statistik!B$4:B$10002,A405)</f>
        <v>#NUM!</v>
      </c>
      <c r="C405" t="e">
        <f>IF(Statistik!$B407=0,NA(),($A405-($A405-$A404)/2)/Statistik!$F$9)</f>
        <v>#N/A</v>
      </c>
      <c r="D405" t="e">
        <f>IF(Statistik!$B407=0,NA(),NORMSINV($C405))</f>
        <v>#N/A</v>
      </c>
      <c r="E405" t="e">
        <f t="shared" si="6"/>
        <v>#NUM!</v>
      </c>
      <c r="G405" s="6" t="b">
        <f>IF(Statistik!B407&gt;0,LN(Statistik!B407))</f>
        <v>0</v>
      </c>
    </row>
    <row r="406" spans="1:7" x14ac:dyDescent="0.2">
      <c r="A406">
        <v>405</v>
      </c>
      <c r="B406" t="e">
        <f>SMALL(Statistik!B$4:B$10002,A406)</f>
        <v>#NUM!</v>
      </c>
      <c r="C406" t="e">
        <f>IF(Statistik!$B408=0,NA(),($A406-($A406-$A405)/2)/Statistik!$F$9)</f>
        <v>#N/A</v>
      </c>
      <c r="D406" t="e">
        <f>IF(Statistik!$B408=0,NA(),NORMSINV($C406))</f>
        <v>#N/A</v>
      </c>
      <c r="E406" t="e">
        <f t="shared" si="6"/>
        <v>#NUM!</v>
      </c>
      <c r="G406" s="6" t="b">
        <f>IF(Statistik!B408&gt;0,LN(Statistik!B408))</f>
        <v>0</v>
      </c>
    </row>
    <row r="407" spans="1:7" x14ac:dyDescent="0.2">
      <c r="A407">
        <v>406</v>
      </c>
      <c r="B407" t="e">
        <f>SMALL(Statistik!B$4:B$10002,A407)</f>
        <v>#NUM!</v>
      </c>
      <c r="C407" t="e">
        <f>IF(Statistik!$B409=0,NA(),($A407-($A407-$A406)/2)/Statistik!$F$9)</f>
        <v>#N/A</v>
      </c>
      <c r="D407" t="e">
        <f>IF(Statistik!$B409=0,NA(),NORMSINV($C407))</f>
        <v>#N/A</v>
      </c>
      <c r="E407" t="e">
        <f t="shared" si="6"/>
        <v>#NUM!</v>
      </c>
      <c r="G407" s="6" t="b">
        <f>IF(Statistik!B409&gt;0,LN(Statistik!B409))</f>
        <v>0</v>
      </c>
    </row>
    <row r="408" spans="1:7" x14ac:dyDescent="0.2">
      <c r="A408">
        <v>407</v>
      </c>
      <c r="B408" t="e">
        <f>SMALL(Statistik!B$4:B$10002,A408)</f>
        <v>#NUM!</v>
      </c>
      <c r="C408" t="e">
        <f>IF(Statistik!$B410=0,NA(),($A408-($A408-$A407)/2)/Statistik!$F$9)</f>
        <v>#N/A</v>
      </c>
      <c r="D408" t="e">
        <f>IF(Statistik!$B410=0,NA(),NORMSINV($C408))</f>
        <v>#N/A</v>
      </c>
      <c r="E408" t="e">
        <f t="shared" si="6"/>
        <v>#NUM!</v>
      </c>
      <c r="G408" s="6" t="b">
        <f>IF(Statistik!B410&gt;0,LN(Statistik!B410))</f>
        <v>0</v>
      </c>
    </row>
    <row r="409" spans="1:7" x14ac:dyDescent="0.2">
      <c r="A409">
        <v>408</v>
      </c>
      <c r="B409" t="e">
        <f>SMALL(Statistik!B$4:B$10002,A409)</f>
        <v>#NUM!</v>
      </c>
      <c r="C409" t="e">
        <f>IF(Statistik!$B411=0,NA(),($A409-($A409-$A408)/2)/Statistik!$F$9)</f>
        <v>#N/A</v>
      </c>
      <c r="D409" t="e">
        <f>IF(Statistik!$B411=0,NA(),NORMSINV($C409))</f>
        <v>#N/A</v>
      </c>
      <c r="E409" t="e">
        <f t="shared" si="6"/>
        <v>#NUM!</v>
      </c>
      <c r="G409" s="6" t="b">
        <f>IF(Statistik!B411&gt;0,LN(Statistik!B411))</f>
        <v>0</v>
      </c>
    </row>
    <row r="410" spans="1:7" x14ac:dyDescent="0.2">
      <c r="A410">
        <v>409</v>
      </c>
      <c r="B410" t="e">
        <f>SMALL(Statistik!B$4:B$10002,A410)</f>
        <v>#NUM!</v>
      </c>
      <c r="C410" t="e">
        <f>IF(Statistik!$B412=0,NA(),($A410-($A410-$A409)/2)/Statistik!$F$9)</f>
        <v>#N/A</v>
      </c>
      <c r="D410" t="e">
        <f>IF(Statistik!$B412=0,NA(),NORMSINV($C410))</f>
        <v>#N/A</v>
      </c>
      <c r="E410" t="e">
        <f t="shared" si="6"/>
        <v>#NUM!</v>
      </c>
      <c r="G410" s="6" t="b">
        <f>IF(Statistik!B412&gt;0,LN(Statistik!B412))</f>
        <v>0</v>
      </c>
    </row>
    <row r="411" spans="1:7" x14ac:dyDescent="0.2">
      <c r="A411">
        <v>410</v>
      </c>
      <c r="B411" t="e">
        <f>SMALL(Statistik!B$4:B$10002,A411)</f>
        <v>#NUM!</v>
      </c>
      <c r="C411" t="e">
        <f>IF(Statistik!$B413=0,NA(),($A411-($A411-$A410)/2)/Statistik!$F$9)</f>
        <v>#N/A</v>
      </c>
      <c r="D411" t="e">
        <f>IF(Statistik!$B413=0,NA(),NORMSINV($C411))</f>
        <v>#N/A</v>
      </c>
      <c r="E411" t="e">
        <f t="shared" si="6"/>
        <v>#NUM!</v>
      </c>
      <c r="G411" s="6" t="b">
        <f>IF(Statistik!B413&gt;0,LN(Statistik!B413))</f>
        <v>0</v>
      </c>
    </row>
    <row r="412" spans="1:7" x14ac:dyDescent="0.2">
      <c r="A412">
        <v>411</v>
      </c>
      <c r="B412" t="e">
        <f>SMALL(Statistik!B$4:B$10002,A412)</f>
        <v>#NUM!</v>
      </c>
      <c r="C412" t="e">
        <f>IF(Statistik!$B414=0,NA(),($A412-($A412-$A411)/2)/Statistik!$F$9)</f>
        <v>#N/A</v>
      </c>
      <c r="D412" t="e">
        <f>IF(Statistik!$B414=0,NA(),NORMSINV($C412))</f>
        <v>#N/A</v>
      </c>
      <c r="E412" t="e">
        <f t="shared" si="6"/>
        <v>#NUM!</v>
      </c>
      <c r="G412" s="6" t="b">
        <f>IF(Statistik!B414&gt;0,LN(Statistik!B414))</f>
        <v>0</v>
      </c>
    </row>
    <row r="413" spans="1:7" x14ac:dyDescent="0.2">
      <c r="A413">
        <v>412</v>
      </c>
      <c r="B413" t="e">
        <f>SMALL(Statistik!B$4:B$10002,A413)</f>
        <v>#NUM!</v>
      </c>
      <c r="C413" t="e">
        <f>IF(Statistik!$B415=0,NA(),($A413-($A413-$A412)/2)/Statistik!$F$9)</f>
        <v>#N/A</v>
      </c>
      <c r="D413" t="e">
        <f>IF(Statistik!$B415=0,NA(),NORMSINV($C413))</f>
        <v>#N/A</v>
      </c>
      <c r="E413" t="e">
        <f t="shared" si="6"/>
        <v>#NUM!</v>
      </c>
      <c r="G413" s="6" t="b">
        <f>IF(Statistik!B415&gt;0,LN(Statistik!B415))</f>
        <v>0</v>
      </c>
    </row>
    <row r="414" spans="1:7" x14ac:dyDescent="0.2">
      <c r="A414">
        <v>413</v>
      </c>
      <c r="B414" t="e">
        <f>SMALL(Statistik!B$4:B$10002,A414)</f>
        <v>#NUM!</v>
      </c>
      <c r="C414" t="e">
        <f>IF(Statistik!$B416=0,NA(),($A414-($A414-$A413)/2)/Statistik!$F$9)</f>
        <v>#N/A</v>
      </c>
      <c r="D414" t="e">
        <f>IF(Statistik!$B416=0,NA(),NORMSINV($C414))</f>
        <v>#N/A</v>
      </c>
      <c r="E414" t="e">
        <f t="shared" si="6"/>
        <v>#NUM!</v>
      </c>
      <c r="G414" s="6" t="b">
        <f>IF(Statistik!B416&gt;0,LN(Statistik!B416))</f>
        <v>0</v>
      </c>
    </row>
    <row r="415" spans="1:7" x14ac:dyDescent="0.2">
      <c r="A415">
        <v>414</v>
      </c>
      <c r="B415" t="e">
        <f>SMALL(Statistik!B$4:B$10002,A415)</f>
        <v>#NUM!</v>
      </c>
      <c r="C415" t="e">
        <f>IF(Statistik!$B417=0,NA(),($A415-($A415-$A414)/2)/Statistik!$F$9)</f>
        <v>#N/A</v>
      </c>
      <c r="D415" t="e">
        <f>IF(Statistik!$B417=0,NA(),NORMSINV($C415))</f>
        <v>#N/A</v>
      </c>
      <c r="E415" t="e">
        <f t="shared" si="6"/>
        <v>#NUM!</v>
      </c>
      <c r="G415" s="6" t="b">
        <f>IF(Statistik!B417&gt;0,LN(Statistik!B417))</f>
        <v>0</v>
      </c>
    </row>
    <row r="416" spans="1:7" x14ac:dyDescent="0.2">
      <c r="A416">
        <v>415</v>
      </c>
      <c r="B416" t="e">
        <f>SMALL(Statistik!B$4:B$10002,A416)</f>
        <v>#NUM!</v>
      </c>
      <c r="C416" t="e">
        <f>IF(Statistik!$B418=0,NA(),($A416-($A416-$A415)/2)/Statistik!$F$9)</f>
        <v>#N/A</v>
      </c>
      <c r="D416" t="e">
        <f>IF(Statistik!$B418=0,NA(),NORMSINV($C416))</f>
        <v>#N/A</v>
      </c>
      <c r="E416" t="e">
        <f t="shared" si="6"/>
        <v>#NUM!</v>
      </c>
      <c r="G416" s="6" t="b">
        <f>IF(Statistik!B418&gt;0,LN(Statistik!B418))</f>
        <v>0</v>
      </c>
    </row>
    <row r="417" spans="1:7" x14ac:dyDescent="0.2">
      <c r="A417">
        <v>416</v>
      </c>
      <c r="B417" t="e">
        <f>SMALL(Statistik!B$4:B$10002,A417)</f>
        <v>#NUM!</v>
      </c>
      <c r="C417" t="e">
        <f>IF(Statistik!$B419=0,NA(),($A417-($A417-$A416)/2)/Statistik!$F$9)</f>
        <v>#N/A</v>
      </c>
      <c r="D417" t="e">
        <f>IF(Statistik!$B419=0,NA(),NORMSINV($C417))</f>
        <v>#N/A</v>
      </c>
      <c r="E417" t="e">
        <f t="shared" si="6"/>
        <v>#NUM!</v>
      </c>
      <c r="G417" s="6" t="b">
        <f>IF(Statistik!B419&gt;0,LN(Statistik!B419))</f>
        <v>0</v>
      </c>
    </row>
    <row r="418" spans="1:7" x14ac:dyDescent="0.2">
      <c r="A418">
        <v>417</v>
      </c>
      <c r="B418" t="e">
        <f>SMALL(Statistik!B$4:B$10002,A418)</f>
        <v>#NUM!</v>
      </c>
      <c r="C418" t="e">
        <f>IF(Statistik!$B420=0,NA(),($A418-($A418-$A417)/2)/Statistik!$F$9)</f>
        <v>#N/A</v>
      </c>
      <c r="D418" t="e">
        <f>IF(Statistik!$B420=0,NA(),NORMSINV($C418))</f>
        <v>#N/A</v>
      </c>
      <c r="E418" t="e">
        <f t="shared" si="6"/>
        <v>#NUM!</v>
      </c>
      <c r="G418" s="6" t="b">
        <f>IF(Statistik!B420&gt;0,LN(Statistik!B420))</f>
        <v>0</v>
      </c>
    </row>
    <row r="419" spans="1:7" x14ac:dyDescent="0.2">
      <c r="A419">
        <v>418</v>
      </c>
      <c r="B419" t="e">
        <f>SMALL(Statistik!B$4:B$10002,A419)</f>
        <v>#NUM!</v>
      </c>
      <c r="C419" t="e">
        <f>IF(Statistik!$B421=0,NA(),($A419-($A419-$A418)/2)/Statistik!$F$9)</f>
        <v>#N/A</v>
      </c>
      <c r="D419" t="e">
        <f>IF(Statistik!$B421=0,NA(),NORMSINV($C419))</f>
        <v>#N/A</v>
      </c>
      <c r="E419" t="e">
        <f t="shared" si="6"/>
        <v>#NUM!</v>
      </c>
      <c r="G419" s="6" t="b">
        <f>IF(Statistik!B421&gt;0,LN(Statistik!B421))</f>
        <v>0</v>
      </c>
    </row>
    <row r="420" spans="1:7" x14ac:dyDescent="0.2">
      <c r="A420">
        <v>419</v>
      </c>
      <c r="B420" t="e">
        <f>SMALL(Statistik!B$4:B$10002,A420)</f>
        <v>#NUM!</v>
      </c>
      <c r="C420" t="e">
        <f>IF(Statistik!$B422=0,NA(),($A420-($A420-$A419)/2)/Statistik!$F$9)</f>
        <v>#N/A</v>
      </c>
      <c r="D420" t="e">
        <f>IF(Statistik!$B422=0,NA(),NORMSINV($C420))</f>
        <v>#N/A</v>
      </c>
      <c r="E420" t="e">
        <f t="shared" si="6"/>
        <v>#NUM!</v>
      </c>
      <c r="G420" s="6" t="b">
        <f>IF(Statistik!B422&gt;0,LN(Statistik!B422))</f>
        <v>0</v>
      </c>
    </row>
    <row r="421" spans="1:7" x14ac:dyDescent="0.2">
      <c r="A421">
        <v>420</v>
      </c>
      <c r="B421" t="e">
        <f>SMALL(Statistik!B$4:B$10002,A421)</f>
        <v>#NUM!</v>
      </c>
      <c r="C421" t="e">
        <f>IF(Statistik!$B423=0,NA(),($A421-($A421-$A420)/2)/Statistik!$F$9)</f>
        <v>#N/A</v>
      </c>
      <c r="D421" t="e">
        <f>IF(Statistik!$B423=0,NA(),NORMSINV($C421))</f>
        <v>#N/A</v>
      </c>
      <c r="E421" t="e">
        <f t="shared" si="6"/>
        <v>#NUM!</v>
      </c>
      <c r="G421" s="6" t="b">
        <f>IF(Statistik!B423&gt;0,LN(Statistik!B423))</f>
        <v>0</v>
      </c>
    </row>
    <row r="422" spans="1:7" x14ac:dyDescent="0.2">
      <c r="A422">
        <v>421</v>
      </c>
      <c r="B422" t="e">
        <f>SMALL(Statistik!B$4:B$10002,A422)</f>
        <v>#NUM!</v>
      </c>
      <c r="C422" t="e">
        <f>IF(Statistik!$B424=0,NA(),($A422-($A422-$A421)/2)/Statistik!$F$9)</f>
        <v>#N/A</v>
      </c>
      <c r="D422" t="e">
        <f>IF(Statistik!$B424=0,NA(),NORMSINV($C422))</f>
        <v>#N/A</v>
      </c>
      <c r="E422" t="e">
        <f t="shared" si="6"/>
        <v>#NUM!</v>
      </c>
      <c r="G422" s="6" t="b">
        <f>IF(Statistik!B424&gt;0,LN(Statistik!B424))</f>
        <v>0</v>
      </c>
    </row>
    <row r="423" spans="1:7" x14ac:dyDescent="0.2">
      <c r="A423">
        <v>422</v>
      </c>
      <c r="B423" t="e">
        <f>SMALL(Statistik!B$4:B$10002,A423)</f>
        <v>#NUM!</v>
      </c>
      <c r="C423" t="e">
        <f>IF(Statistik!$B425=0,NA(),($A423-($A423-$A422)/2)/Statistik!$F$9)</f>
        <v>#N/A</v>
      </c>
      <c r="D423" t="e">
        <f>IF(Statistik!$B425=0,NA(),NORMSINV($C423))</f>
        <v>#N/A</v>
      </c>
      <c r="E423" t="e">
        <f t="shared" si="6"/>
        <v>#NUM!</v>
      </c>
      <c r="G423" s="6" t="b">
        <f>IF(Statistik!B425&gt;0,LN(Statistik!B425))</f>
        <v>0</v>
      </c>
    </row>
    <row r="424" spans="1:7" x14ac:dyDescent="0.2">
      <c r="A424">
        <v>423</v>
      </c>
      <c r="B424" t="e">
        <f>SMALL(Statistik!B$4:B$10002,A424)</f>
        <v>#NUM!</v>
      </c>
      <c r="C424" t="e">
        <f>IF(Statistik!$B426=0,NA(),($A424-($A424-$A423)/2)/Statistik!$F$9)</f>
        <v>#N/A</v>
      </c>
      <c r="D424" t="e">
        <f>IF(Statistik!$B426=0,NA(),NORMSINV($C424))</f>
        <v>#N/A</v>
      </c>
      <c r="E424" t="e">
        <f t="shared" si="6"/>
        <v>#NUM!</v>
      </c>
      <c r="G424" s="6" t="b">
        <f>IF(Statistik!B426&gt;0,LN(Statistik!B426))</f>
        <v>0</v>
      </c>
    </row>
    <row r="425" spans="1:7" x14ac:dyDescent="0.2">
      <c r="A425">
        <v>424</v>
      </c>
      <c r="B425" t="e">
        <f>SMALL(Statistik!B$4:B$10002,A425)</f>
        <v>#NUM!</v>
      </c>
      <c r="C425" t="e">
        <f>IF(Statistik!$B427=0,NA(),($A425-($A425-$A424)/2)/Statistik!$F$9)</f>
        <v>#N/A</v>
      </c>
      <c r="D425" t="e">
        <f>IF(Statistik!$B427=0,NA(),NORMSINV($C425))</f>
        <v>#N/A</v>
      </c>
      <c r="E425" t="e">
        <f t="shared" si="6"/>
        <v>#NUM!</v>
      </c>
      <c r="G425" s="6" t="b">
        <f>IF(Statistik!B427&gt;0,LN(Statistik!B427))</f>
        <v>0</v>
      </c>
    </row>
    <row r="426" spans="1:7" x14ac:dyDescent="0.2">
      <c r="A426">
        <v>425</v>
      </c>
      <c r="B426" t="e">
        <f>SMALL(Statistik!B$4:B$10002,A426)</f>
        <v>#NUM!</v>
      </c>
      <c r="C426" t="e">
        <f>IF(Statistik!$B428=0,NA(),($A426-($A426-$A425)/2)/Statistik!$F$9)</f>
        <v>#N/A</v>
      </c>
      <c r="D426" t="e">
        <f>IF(Statistik!$B428=0,NA(),NORMSINV($C426))</f>
        <v>#N/A</v>
      </c>
      <c r="E426" t="e">
        <f t="shared" si="6"/>
        <v>#NUM!</v>
      </c>
      <c r="G426" s="6" t="b">
        <f>IF(Statistik!B428&gt;0,LN(Statistik!B428))</f>
        <v>0</v>
      </c>
    </row>
    <row r="427" spans="1:7" x14ac:dyDescent="0.2">
      <c r="A427">
        <v>426</v>
      </c>
      <c r="B427" t="e">
        <f>SMALL(Statistik!B$4:B$10002,A427)</f>
        <v>#NUM!</v>
      </c>
      <c r="C427" t="e">
        <f>IF(Statistik!$B429=0,NA(),($A427-($A427-$A426)/2)/Statistik!$F$9)</f>
        <v>#N/A</v>
      </c>
      <c r="D427" t="e">
        <f>IF(Statistik!$B429=0,NA(),NORMSINV($C427))</f>
        <v>#N/A</v>
      </c>
      <c r="E427" t="e">
        <f t="shared" si="6"/>
        <v>#NUM!</v>
      </c>
      <c r="G427" s="6" t="b">
        <f>IF(Statistik!B429&gt;0,LN(Statistik!B429))</f>
        <v>0</v>
      </c>
    </row>
    <row r="428" spans="1:7" x14ac:dyDescent="0.2">
      <c r="A428">
        <v>427</v>
      </c>
      <c r="B428" t="e">
        <f>SMALL(Statistik!B$4:B$10002,A428)</f>
        <v>#NUM!</v>
      </c>
      <c r="C428" t="e">
        <f>IF(Statistik!$B430=0,NA(),($A428-($A428-$A427)/2)/Statistik!$F$9)</f>
        <v>#N/A</v>
      </c>
      <c r="D428" t="e">
        <f>IF(Statistik!$B430=0,NA(),NORMSINV($C428))</f>
        <v>#N/A</v>
      </c>
      <c r="E428" t="e">
        <f t="shared" si="6"/>
        <v>#NUM!</v>
      </c>
      <c r="G428" s="6" t="b">
        <f>IF(Statistik!B430&gt;0,LN(Statistik!B430))</f>
        <v>0</v>
      </c>
    </row>
    <row r="429" spans="1:7" x14ac:dyDescent="0.2">
      <c r="A429">
        <v>428</v>
      </c>
      <c r="B429" t="e">
        <f>SMALL(Statistik!B$4:B$10002,A429)</f>
        <v>#NUM!</v>
      </c>
      <c r="C429" t="e">
        <f>IF(Statistik!$B431=0,NA(),($A429-($A429-$A428)/2)/Statistik!$F$9)</f>
        <v>#N/A</v>
      </c>
      <c r="D429" t="e">
        <f>IF(Statistik!$B431=0,NA(),NORMSINV($C429))</f>
        <v>#N/A</v>
      </c>
      <c r="E429" t="e">
        <f t="shared" si="6"/>
        <v>#NUM!</v>
      </c>
      <c r="G429" s="6" t="b">
        <f>IF(Statistik!B431&gt;0,LN(Statistik!B431))</f>
        <v>0</v>
      </c>
    </row>
    <row r="430" spans="1:7" x14ac:dyDescent="0.2">
      <c r="A430">
        <v>429</v>
      </c>
      <c r="B430" t="e">
        <f>SMALL(Statistik!B$4:B$10002,A430)</f>
        <v>#NUM!</v>
      </c>
      <c r="C430" t="e">
        <f>IF(Statistik!$B432=0,NA(),($A430-($A430-$A429)/2)/Statistik!$F$9)</f>
        <v>#N/A</v>
      </c>
      <c r="D430" t="e">
        <f>IF(Statistik!$B432=0,NA(),NORMSINV($C430))</f>
        <v>#N/A</v>
      </c>
      <c r="E430" t="e">
        <f t="shared" si="6"/>
        <v>#NUM!</v>
      </c>
      <c r="G430" s="6" t="b">
        <f>IF(Statistik!B432&gt;0,LN(Statistik!B432))</f>
        <v>0</v>
      </c>
    </row>
    <row r="431" spans="1:7" x14ac:dyDescent="0.2">
      <c r="A431">
        <v>430</v>
      </c>
      <c r="B431" t="e">
        <f>SMALL(Statistik!B$4:B$10002,A431)</f>
        <v>#NUM!</v>
      </c>
      <c r="C431" t="e">
        <f>IF(Statistik!$B433=0,NA(),($A431-($A431-$A430)/2)/Statistik!$F$9)</f>
        <v>#N/A</v>
      </c>
      <c r="D431" t="e">
        <f>IF(Statistik!$B433=0,NA(),NORMSINV($C431))</f>
        <v>#N/A</v>
      </c>
      <c r="E431" t="e">
        <f t="shared" si="6"/>
        <v>#NUM!</v>
      </c>
      <c r="G431" s="6" t="b">
        <f>IF(Statistik!B433&gt;0,LN(Statistik!B433))</f>
        <v>0</v>
      </c>
    </row>
    <row r="432" spans="1:7" x14ac:dyDescent="0.2">
      <c r="A432">
        <v>431</v>
      </c>
      <c r="B432" t="e">
        <f>SMALL(Statistik!B$4:B$10002,A432)</f>
        <v>#NUM!</v>
      </c>
      <c r="C432" t="e">
        <f>IF(Statistik!$B434=0,NA(),($A432-($A432-$A431)/2)/Statistik!$F$9)</f>
        <v>#N/A</v>
      </c>
      <c r="D432" t="e">
        <f>IF(Statistik!$B434=0,NA(),NORMSINV($C432))</f>
        <v>#N/A</v>
      </c>
      <c r="E432" t="e">
        <f t="shared" si="6"/>
        <v>#NUM!</v>
      </c>
      <c r="G432" s="6" t="b">
        <f>IF(Statistik!B434&gt;0,LN(Statistik!B434))</f>
        <v>0</v>
      </c>
    </row>
    <row r="433" spans="1:7" x14ac:dyDescent="0.2">
      <c r="A433">
        <v>432</v>
      </c>
      <c r="B433" t="e">
        <f>SMALL(Statistik!B$4:B$10002,A433)</f>
        <v>#NUM!</v>
      </c>
      <c r="C433" t="e">
        <f>IF(Statistik!$B435=0,NA(),($A433-($A433-$A432)/2)/Statistik!$F$9)</f>
        <v>#N/A</v>
      </c>
      <c r="D433" t="e">
        <f>IF(Statistik!$B435=0,NA(),NORMSINV($C433))</f>
        <v>#N/A</v>
      </c>
      <c r="E433" t="e">
        <f t="shared" si="6"/>
        <v>#NUM!</v>
      </c>
      <c r="G433" s="6" t="b">
        <f>IF(Statistik!B435&gt;0,LN(Statistik!B435))</f>
        <v>0</v>
      </c>
    </row>
    <row r="434" spans="1:7" x14ac:dyDescent="0.2">
      <c r="A434">
        <v>433</v>
      </c>
      <c r="B434" t="e">
        <f>SMALL(Statistik!B$4:B$10002,A434)</f>
        <v>#NUM!</v>
      </c>
      <c r="C434" t="e">
        <f>IF(Statistik!$B436=0,NA(),($A434-($A434-$A433)/2)/Statistik!$F$9)</f>
        <v>#N/A</v>
      </c>
      <c r="D434" t="e">
        <f>IF(Statistik!$B436=0,NA(),NORMSINV($C434))</f>
        <v>#N/A</v>
      </c>
      <c r="E434" t="e">
        <f t="shared" si="6"/>
        <v>#NUM!</v>
      </c>
      <c r="G434" s="6" t="b">
        <f>IF(Statistik!B436&gt;0,LN(Statistik!B436))</f>
        <v>0</v>
      </c>
    </row>
    <row r="435" spans="1:7" x14ac:dyDescent="0.2">
      <c r="A435">
        <v>434</v>
      </c>
      <c r="B435" t="e">
        <f>SMALL(Statistik!B$4:B$10002,A435)</f>
        <v>#NUM!</v>
      </c>
      <c r="C435" t="e">
        <f>IF(Statistik!$B437=0,NA(),($A435-($A435-$A434)/2)/Statistik!$F$9)</f>
        <v>#N/A</v>
      </c>
      <c r="D435" t="e">
        <f>IF(Statistik!$B437=0,NA(),NORMSINV($C435))</f>
        <v>#N/A</v>
      </c>
      <c r="E435" t="e">
        <f t="shared" si="6"/>
        <v>#NUM!</v>
      </c>
      <c r="G435" s="6" t="b">
        <f>IF(Statistik!B437&gt;0,LN(Statistik!B437))</f>
        <v>0</v>
      </c>
    </row>
    <row r="436" spans="1:7" x14ac:dyDescent="0.2">
      <c r="A436">
        <v>435</v>
      </c>
      <c r="B436" t="e">
        <f>SMALL(Statistik!B$4:B$10002,A436)</f>
        <v>#NUM!</v>
      </c>
      <c r="C436" t="e">
        <f>IF(Statistik!$B438=0,NA(),($A436-($A436-$A435)/2)/Statistik!$F$9)</f>
        <v>#N/A</v>
      </c>
      <c r="D436" t="e">
        <f>IF(Statistik!$B438=0,NA(),NORMSINV($C436))</f>
        <v>#N/A</v>
      </c>
      <c r="E436" t="e">
        <f t="shared" si="6"/>
        <v>#NUM!</v>
      </c>
      <c r="G436" s="6" t="b">
        <f>IF(Statistik!B438&gt;0,LN(Statistik!B438))</f>
        <v>0</v>
      </c>
    </row>
    <row r="437" spans="1:7" x14ac:dyDescent="0.2">
      <c r="A437">
        <v>436</v>
      </c>
      <c r="B437" t="e">
        <f>SMALL(Statistik!B$4:B$10002,A437)</f>
        <v>#NUM!</v>
      </c>
      <c r="C437" t="e">
        <f>IF(Statistik!$B439=0,NA(),($A437-($A437-$A436)/2)/Statistik!$F$9)</f>
        <v>#N/A</v>
      </c>
      <c r="D437" t="e">
        <f>IF(Statistik!$B439=0,NA(),NORMSINV($C437))</f>
        <v>#N/A</v>
      </c>
      <c r="E437" t="e">
        <f t="shared" si="6"/>
        <v>#NUM!</v>
      </c>
      <c r="G437" s="6" t="b">
        <f>IF(Statistik!B439&gt;0,LN(Statistik!B439))</f>
        <v>0</v>
      </c>
    </row>
    <row r="438" spans="1:7" x14ac:dyDescent="0.2">
      <c r="A438">
        <v>437</v>
      </c>
      <c r="B438" t="e">
        <f>SMALL(Statistik!B$4:B$10002,A438)</f>
        <v>#NUM!</v>
      </c>
      <c r="C438" t="e">
        <f>IF(Statistik!$B440=0,NA(),($A438-($A438-$A437)/2)/Statistik!$F$9)</f>
        <v>#N/A</v>
      </c>
      <c r="D438" t="e">
        <f>IF(Statistik!$B440=0,NA(),NORMSINV($C438))</f>
        <v>#N/A</v>
      </c>
      <c r="E438" t="e">
        <f t="shared" si="6"/>
        <v>#NUM!</v>
      </c>
      <c r="G438" s="6" t="b">
        <f>IF(Statistik!B440&gt;0,LN(Statistik!B440))</f>
        <v>0</v>
      </c>
    </row>
    <row r="439" spans="1:7" x14ac:dyDescent="0.2">
      <c r="A439">
        <v>438</v>
      </c>
      <c r="B439" t="e">
        <f>SMALL(Statistik!B$4:B$10002,A439)</f>
        <v>#NUM!</v>
      </c>
      <c r="C439" t="e">
        <f>IF(Statistik!$B441=0,NA(),($A439-($A439-$A438)/2)/Statistik!$F$9)</f>
        <v>#N/A</v>
      </c>
      <c r="D439" t="e">
        <f>IF(Statistik!$B441=0,NA(),NORMSINV($C439))</f>
        <v>#N/A</v>
      </c>
      <c r="E439" t="e">
        <f t="shared" si="6"/>
        <v>#NUM!</v>
      </c>
      <c r="G439" s="6" t="b">
        <f>IF(Statistik!B441&gt;0,LN(Statistik!B441))</f>
        <v>0</v>
      </c>
    </row>
    <row r="440" spans="1:7" x14ac:dyDescent="0.2">
      <c r="A440">
        <v>439</v>
      </c>
      <c r="B440" t="e">
        <f>SMALL(Statistik!B$4:B$10002,A440)</f>
        <v>#NUM!</v>
      </c>
      <c r="C440" t="e">
        <f>IF(Statistik!$B442=0,NA(),($A440-($A440-$A439)/2)/Statistik!$F$9)</f>
        <v>#N/A</v>
      </c>
      <c r="D440" t="e">
        <f>IF(Statistik!$B442=0,NA(),NORMSINV($C440))</f>
        <v>#N/A</v>
      </c>
      <c r="E440" t="e">
        <f t="shared" si="6"/>
        <v>#NUM!</v>
      </c>
      <c r="G440" s="6" t="b">
        <f>IF(Statistik!B442&gt;0,LN(Statistik!B442))</f>
        <v>0</v>
      </c>
    </row>
    <row r="441" spans="1:7" x14ac:dyDescent="0.2">
      <c r="A441">
        <v>440</v>
      </c>
      <c r="B441" t="e">
        <f>SMALL(Statistik!B$4:B$10002,A441)</f>
        <v>#NUM!</v>
      </c>
      <c r="C441" t="e">
        <f>IF(Statistik!$B443=0,NA(),($A441-($A441-$A440)/2)/Statistik!$F$9)</f>
        <v>#N/A</v>
      </c>
      <c r="D441" t="e">
        <f>IF(Statistik!$B443=0,NA(),NORMSINV($C441))</f>
        <v>#N/A</v>
      </c>
      <c r="E441" t="e">
        <f t="shared" si="6"/>
        <v>#NUM!</v>
      </c>
      <c r="G441" s="6" t="b">
        <f>IF(Statistik!B443&gt;0,LN(Statistik!B443))</f>
        <v>0</v>
      </c>
    </row>
    <row r="442" spans="1:7" x14ac:dyDescent="0.2">
      <c r="A442">
        <v>441</v>
      </c>
      <c r="B442" t="e">
        <f>SMALL(Statistik!B$4:B$10002,A442)</f>
        <v>#NUM!</v>
      </c>
      <c r="C442" t="e">
        <f>IF(Statistik!$B444=0,NA(),($A442-($A442-$A441)/2)/Statistik!$F$9)</f>
        <v>#N/A</v>
      </c>
      <c r="D442" t="e">
        <f>IF(Statistik!$B444=0,NA(),NORMSINV($C442))</f>
        <v>#N/A</v>
      </c>
      <c r="E442" t="e">
        <f t="shared" si="6"/>
        <v>#NUM!</v>
      </c>
      <c r="G442" s="6" t="b">
        <f>IF(Statistik!B444&gt;0,LN(Statistik!B444))</f>
        <v>0</v>
      </c>
    </row>
    <row r="443" spans="1:7" x14ac:dyDescent="0.2">
      <c r="A443">
        <v>442</v>
      </c>
      <c r="B443" t="e">
        <f>SMALL(Statistik!B$4:B$10002,A443)</f>
        <v>#NUM!</v>
      </c>
      <c r="C443" t="e">
        <f>IF(Statistik!$B445=0,NA(),($A443-($A443-$A442)/2)/Statistik!$F$9)</f>
        <v>#N/A</v>
      </c>
      <c r="D443" t="e">
        <f>IF(Statistik!$B445=0,NA(),NORMSINV($C443))</f>
        <v>#N/A</v>
      </c>
      <c r="E443" t="e">
        <f t="shared" si="6"/>
        <v>#NUM!</v>
      </c>
      <c r="G443" s="6" t="b">
        <f>IF(Statistik!B445&gt;0,LN(Statistik!B445))</f>
        <v>0</v>
      </c>
    </row>
    <row r="444" spans="1:7" x14ac:dyDescent="0.2">
      <c r="A444">
        <v>443</v>
      </c>
      <c r="B444" t="e">
        <f>SMALL(Statistik!B$4:B$10002,A444)</f>
        <v>#NUM!</v>
      </c>
      <c r="C444" t="e">
        <f>IF(Statistik!$B446=0,NA(),($A444-($A444-$A443)/2)/Statistik!$F$9)</f>
        <v>#N/A</v>
      </c>
      <c r="D444" t="e">
        <f>IF(Statistik!$B446=0,NA(),NORMSINV($C444))</f>
        <v>#N/A</v>
      </c>
      <c r="E444" t="e">
        <f t="shared" si="6"/>
        <v>#NUM!</v>
      </c>
      <c r="G444" s="6" t="b">
        <f>IF(Statistik!B446&gt;0,LN(Statistik!B446))</f>
        <v>0</v>
      </c>
    </row>
    <row r="445" spans="1:7" x14ac:dyDescent="0.2">
      <c r="A445">
        <v>444</v>
      </c>
      <c r="B445" t="e">
        <f>SMALL(Statistik!B$4:B$10002,A445)</f>
        <v>#NUM!</v>
      </c>
      <c r="C445" t="e">
        <f>IF(Statistik!$B447=0,NA(),($A445-($A445-$A444)/2)/Statistik!$F$9)</f>
        <v>#N/A</v>
      </c>
      <c r="D445" t="e">
        <f>IF(Statistik!$B447=0,NA(),NORMSINV($C445))</f>
        <v>#N/A</v>
      </c>
      <c r="E445" t="e">
        <f t="shared" si="6"/>
        <v>#NUM!</v>
      </c>
      <c r="G445" s="6" t="b">
        <f>IF(Statistik!B447&gt;0,LN(Statistik!B447))</f>
        <v>0</v>
      </c>
    </row>
    <row r="446" spans="1:7" x14ac:dyDescent="0.2">
      <c r="A446">
        <v>445</v>
      </c>
      <c r="B446" t="e">
        <f>SMALL(Statistik!B$4:B$10002,A446)</f>
        <v>#NUM!</v>
      </c>
      <c r="C446" t="e">
        <f>IF(Statistik!$B448=0,NA(),($A446-($A446-$A445)/2)/Statistik!$F$9)</f>
        <v>#N/A</v>
      </c>
      <c r="D446" t="e">
        <f>IF(Statistik!$B448=0,NA(),NORMSINV($C446))</f>
        <v>#N/A</v>
      </c>
      <c r="E446" t="e">
        <f t="shared" si="6"/>
        <v>#NUM!</v>
      </c>
      <c r="G446" s="6" t="b">
        <f>IF(Statistik!B448&gt;0,LN(Statistik!B448))</f>
        <v>0</v>
      </c>
    </row>
    <row r="447" spans="1:7" x14ac:dyDescent="0.2">
      <c r="A447">
        <v>446</v>
      </c>
      <c r="B447" t="e">
        <f>SMALL(Statistik!B$4:B$10002,A447)</f>
        <v>#NUM!</v>
      </c>
      <c r="C447" t="e">
        <f>IF(Statistik!$B449=0,NA(),($A447-($A447-$A446)/2)/Statistik!$F$9)</f>
        <v>#N/A</v>
      </c>
      <c r="D447" t="e">
        <f>IF(Statistik!$B449=0,NA(),NORMSINV($C447))</f>
        <v>#N/A</v>
      </c>
      <c r="E447" t="e">
        <f t="shared" si="6"/>
        <v>#NUM!</v>
      </c>
      <c r="G447" s="6" t="b">
        <f>IF(Statistik!B449&gt;0,LN(Statistik!B449))</f>
        <v>0</v>
      </c>
    </row>
    <row r="448" spans="1:7" x14ac:dyDescent="0.2">
      <c r="A448">
        <v>447</v>
      </c>
      <c r="B448" t="e">
        <f>SMALL(Statistik!B$4:B$10002,A448)</f>
        <v>#NUM!</v>
      </c>
      <c r="C448" t="e">
        <f>IF(Statistik!$B450=0,NA(),($A448-($A448-$A447)/2)/Statistik!$F$9)</f>
        <v>#N/A</v>
      </c>
      <c r="D448" t="e">
        <f>IF(Statistik!$B450=0,NA(),NORMSINV($C448))</f>
        <v>#N/A</v>
      </c>
      <c r="E448" t="e">
        <f t="shared" si="6"/>
        <v>#NUM!</v>
      </c>
      <c r="G448" s="6" t="b">
        <f>IF(Statistik!B450&gt;0,LN(Statistik!B450))</f>
        <v>0</v>
      </c>
    </row>
    <row r="449" spans="1:7" x14ac:dyDescent="0.2">
      <c r="A449">
        <v>448</v>
      </c>
      <c r="B449" t="e">
        <f>SMALL(Statistik!B$4:B$10002,A449)</f>
        <v>#NUM!</v>
      </c>
      <c r="C449" t="e">
        <f>IF(Statistik!$B451=0,NA(),($A449-($A449-$A448)/2)/Statistik!$F$9)</f>
        <v>#N/A</v>
      </c>
      <c r="D449" t="e">
        <f>IF(Statistik!$B451=0,NA(),NORMSINV($C449))</f>
        <v>#N/A</v>
      </c>
      <c r="E449" t="e">
        <f t="shared" si="6"/>
        <v>#NUM!</v>
      </c>
      <c r="G449" s="6" t="b">
        <f>IF(Statistik!B451&gt;0,LN(Statistik!B451))</f>
        <v>0</v>
      </c>
    </row>
    <row r="450" spans="1:7" x14ac:dyDescent="0.2">
      <c r="A450">
        <v>449</v>
      </c>
      <c r="B450" t="e">
        <f>SMALL(Statistik!B$4:B$10002,A450)</f>
        <v>#NUM!</v>
      </c>
      <c r="C450" t="e">
        <f>IF(Statistik!$B452=0,NA(),($A450-($A450-$A449)/2)/Statistik!$F$9)</f>
        <v>#N/A</v>
      </c>
      <c r="D450" t="e">
        <f>IF(Statistik!$B452=0,NA(),NORMSINV($C450))</f>
        <v>#N/A</v>
      </c>
      <c r="E450" t="e">
        <f t="shared" si="6"/>
        <v>#NUM!</v>
      </c>
      <c r="G450" s="6" t="b">
        <f>IF(Statistik!B452&gt;0,LN(Statistik!B452))</f>
        <v>0</v>
      </c>
    </row>
    <row r="451" spans="1:7" x14ac:dyDescent="0.2">
      <c r="A451">
        <v>450</v>
      </c>
      <c r="B451" t="e">
        <f>SMALL(Statistik!B$4:B$10002,A451)</f>
        <v>#NUM!</v>
      </c>
      <c r="C451" t="e">
        <f>IF(Statistik!$B453=0,NA(),($A451-($A451-$A450)/2)/Statistik!$F$9)</f>
        <v>#N/A</v>
      </c>
      <c r="D451" t="e">
        <f>IF(Statistik!$B453=0,NA(),NORMSINV($C451))</f>
        <v>#N/A</v>
      </c>
      <c r="E451" t="e">
        <f t="shared" ref="E451:E514" si="7">IF(B451=0,NA(),LOG10(B451))</f>
        <v>#NUM!</v>
      </c>
      <c r="G451" s="6" t="b">
        <f>IF(Statistik!B453&gt;0,LN(Statistik!B453))</f>
        <v>0</v>
      </c>
    </row>
    <row r="452" spans="1:7" x14ac:dyDescent="0.2">
      <c r="A452">
        <v>451</v>
      </c>
      <c r="B452" t="e">
        <f>SMALL(Statistik!B$4:B$10002,A452)</f>
        <v>#NUM!</v>
      </c>
      <c r="C452" t="e">
        <f>IF(Statistik!$B454=0,NA(),($A452-($A452-$A451)/2)/Statistik!$F$9)</f>
        <v>#N/A</v>
      </c>
      <c r="D452" t="e">
        <f>IF(Statistik!$B454=0,NA(),NORMSINV($C452))</f>
        <v>#N/A</v>
      </c>
      <c r="E452" t="e">
        <f t="shared" si="7"/>
        <v>#NUM!</v>
      </c>
      <c r="G452" s="6" t="b">
        <f>IF(Statistik!B454&gt;0,LN(Statistik!B454))</f>
        <v>0</v>
      </c>
    </row>
    <row r="453" spans="1:7" x14ac:dyDescent="0.2">
      <c r="A453">
        <v>452</v>
      </c>
      <c r="B453" t="e">
        <f>SMALL(Statistik!B$4:B$10002,A453)</f>
        <v>#NUM!</v>
      </c>
      <c r="C453" t="e">
        <f>IF(Statistik!$B455=0,NA(),($A453-($A453-$A452)/2)/Statistik!$F$9)</f>
        <v>#N/A</v>
      </c>
      <c r="D453" t="e">
        <f>IF(Statistik!$B455=0,NA(),NORMSINV($C453))</f>
        <v>#N/A</v>
      </c>
      <c r="E453" t="e">
        <f t="shared" si="7"/>
        <v>#NUM!</v>
      </c>
      <c r="G453" s="6" t="b">
        <f>IF(Statistik!B455&gt;0,LN(Statistik!B455))</f>
        <v>0</v>
      </c>
    </row>
    <row r="454" spans="1:7" x14ac:dyDescent="0.2">
      <c r="A454">
        <v>453</v>
      </c>
      <c r="B454" t="e">
        <f>SMALL(Statistik!B$4:B$10002,A454)</f>
        <v>#NUM!</v>
      </c>
      <c r="C454" t="e">
        <f>IF(Statistik!$B456=0,NA(),($A454-($A454-$A453)/2)/Statistik!$F$9)</f>
        <v>#N/A</v>
      </c>
      <c r="D454" t="e">
        <f>IF(Statistik!$B456=0,NA(),NORMSINV($C454))</f>
        <v>#N/A</v>
      </c>
      <c r="E454" t="e">
        <f t="shared" si="7"/>
        <v>#NUM!</v>
      </c>
      <c r="G454" s="6" t="b">
        <f>IF(Statistik!B456&gt;0,LN(Statistik!B456))</f>
        <v>0</v>
      </c>
    </row>
    <row r="455" spans="1:7" x14ac:dyDescent="0.2">
      <c r="A455">
        <v>454</v>
      </c>
      <c r="B455" t="e">
        <f>SMALL(Statistik!B$4:B$10002,A455)</f>
        <v>#NUM!</v>
      </c>
      <c r="C455" t="e">
        <f>IF(Statistik!$B457=0,NA(),($A455-($A455-$A454)/2)/Statistik!$F$9)</f>
        <v>#N/A</v>
      </c>
      <c r="D455" t="e">
        <f>IF(Statistik!$B457=0,NA(),NORMSINV($C455))</f>
        <v>#N/A</v>
      </c>
      <c r="E455" t="e">
        <f t="shared" si="7"/>
        <v>#NUM!</v>
      </c>
      <c r="G455" s="6" t="b">
        <f>IF(Statistik!B457&gt;0,LN(Statistik!B457))</f>
        <v>0</v>
      </c>
    </row>
    <row r="456" spans="1:7" x14ac:dyDescent="0.2">
      <c r="A456">
        <v>455</v>
      </c>
      <c r="B456" t="e">
        <f>SMALL(Statistik!B$4:B$10002,A456)</f>
        <v>#NUM!</v>
      </c>
      <c r="C456" t="e">
        <f>IF(Statistik!$B458=0,NA(),($A456-($A456-$A455)/2)/Statistik!$F$9)</f>
        <v>#N/A</v>
      </c>
      <c r="D456" t="e">
        <f>IF(Statistik!$B458=0,NA(),NORMSINV($C456))</f>
        <v>#N/A</v>
      </c>
      <c r="E456" t="e">
        <f t="shared" si="7"/>
        <v>#NUM!</v>
      </c>
      <c r="G456" s="6" t="b">
        <f>IF(Statistik!B458&gt;0,LN(Statistik!B458))</f>
        <v>0</v>
      </c>
    </row>
    <row r="457" spans="1:7" x14ac:dyDescent="0.2">
      <c r="A457">
        <v>456</v>
      </c>
      <c r="B457" t="e">
        <f>SMALL(Statistik!B$4:B$10002,A457)</f>
        <v>#NUM!</v>
      </c>
      <c r="C457" t="e">
        <f>IF(Statistik!$B459=0,NA(),($A457-($A457-$A456)/2)/Statistik!$F$9)</f>
        <v>#N/A</v>
      </c>
      <c r="D457" t="e">
        <f>IF(Statistik!$B459=0,NA(),NORMSINV($C457))</f>
        <v>#N/A</v>
      </c>
      <c r="E457" t="e">
        <f t="shared" si="7"/>
        <v>#NUM!</v>
      </c>
      <c r="G457" s="6" t="b">
        <f>IF(Statistik!B459&gt;0,LN(Statistik!B459))</f>
        <v>0</v>
      </c>
    </row>
    <row r="458" spans="1:7" x14ac:dyDescent="0.2">
      <c r="A458">
        <v>457</v>
      </c>
      <c r="B458" t="e">
        <f>SMALL(Statistik!B$4:B$10002,A458)</f>
        <v>#NUM!</v>
      </c>
      <c r="C458" t="e">
        <f>IF(Statistik!$B460=0,NA(),($A458-($A458-$A457)/2)/Statistik!$F$9)</f>
        <v>#N/A</v>
      </c>
      <c r="D458" t="e">
        <f>IF(Statistik!$B460=0,NA(),NORMSINV($C458))</f>
        <v>#N/A</v>
      </c>
      <c r="E458" t="e">
        <f t="shared" si="7"/>
        <v>#NUM!</v>
      </c>
      <c r="G458" s="6" t="b">
        <f>IF(Statistik!B460&gt;0,LN(Statistik!B460))</f>
        <v>0</v>
      </c>
    </row>
    <row r="459" spans="1:7" x14ac:dyDescent="0.2">
      <c r="A459">
        <v>458</v>
      </c>
      <c r="B459" t="e">
        <f>SMALL(Statistik!B$4:B$10002,A459)</f>
        <v>#NUM!</v>
      </c>
      <c r="C459" t="e">
        <f>IF(Statistik!$B461=0,NA(),($A459-($A459-$A458)/2)/Statistik!$F$9)</f>
        <v>#N/A</v>
      </c>
      <c r="D459" t="e">
        <f>IF(Statistik!$B461=0,NA(),NORMSINV($C459))</f>
        <v>#N/A</v>
      </c>
      <c r="E459" t="e">
        <f t="shared" si="7"/>
        <v>#NUM!</v>
      </c>
      <c r="G459" s="6" t="b">
        <f>IF(Statistik!B461&gt;0,LN(Statistik!B461))</f>
        <v>0</v>
      </c>
    </row>
    <row r="460" spans="1:7" x14ac:dyDescent="0.2">
      <c r="A460">
        <v>459</v>
      </c>
      <c r="B460" t="e">
        <f>SMALL(Statistik!B$4:B$10002,A460)</f>
        <v>#NUM!</v>
      </c>
      <c r="C460" t="e">
        <f>IF(Statistik!$B462=0,NA(),($A460-($A460-$A459)/2)/Statistik!$F$9)</f>
        <v>#N/A</v>
      </c>
      <c r="D460" t="e">
        <f>IF(Statistik!$B462=0,NA(),NORMSINV($C460))</f>
        <v>#N/A</v>
      </c>
      <c r="E460" t="e">
        <f t="shared" si="7"/>
        <v>#NUM!</v>
      </c>
      <c r="G460" s="6" t="b">
        <f>IF(Statistik!B462&gt;0,LN(Statistik!B462))</f>
        <v>0</v>
      </c>
    </row>
    <row r="461" spans="1:7" x14ac:dyDescent="0.2">
      <c r="A461">
        <v>460</v>
      </c>
      <c r="B461" t="e">
        <f>SMALL(Statistik!B$4:B$10002,A461)</f>
        <v>#NUM!</v>
      </c>
      <c r="C461" t="e">
        <f>IF(Statistik!$B463=0,NA(),($A461-($A461-$A460)/2)/Statistik!$F$9)</f>
        <v>#N/A</v>
      </c>
      <c r="D461" t="e">
        <f>IF(Statistik!$B463=0,NA(),NORMSINV($C461))</f>
        <v>#N/A</v>
      </c>
      <c r="E461" t="e">
        <f t="shared" si="7"/>
        <v>#NUM!</v>
      </c>
      <c r="G461" s="6" t="b">
        <f>IF(Statistik!B463&gt;0,LN(Statistik!B463))</f>
        <v>0</v>
      </c>
    </row>
    <row r="462" spans="1:7" x14ac:dyDescent="0.2">
      <c r="A462">
        <v>461</v>
      </c>
      <c r="B462" t="e">
        <f>SMALL(Statistik!B$4:B$10002,A462)</f>
        <v>#NUM!</v>
      </c>
      <c r="C462" t="e">
        <f>IF(Statistik!$B464=0,NA(),($A462-($A462-$A461)/2)/Statistik!$F$9)</f>
        <v>#N/A</v>
      </c>
      <c r="D462" t="e">
        <f>IF(Statistik!$B464=0,NA(),NORMSINV($C462))</f>
        <v>#N/A</v>
      </c>
      <c r="E462" t="e">
        <f t="shared" si="7"/>
        <v>#NUM!</v>
      </c>
      <c r="G462" s="6" t="b">
        <f>IF(Statistik!B464&gt;0,LN(Statistik!B464))</f>
        <v>0</v>
      </c>
    </row>
    <row r="463" spans="1:7" x14ac:dyDescent="0.2">
      <c r="A463">
        <v>462</v>
      </c>
      <c r="B463" t="e">
        <f>SMALL(Statistik!B$4:B$10002,A463)</f>
        <v>#NUM!</v>
      </c>
      <c r="C463" t="e">
        <f>IF(Statistik!$B465=0,NA(),($A463-($A463-$A462)/2)/Statistik!$F$9)</f>
        <v>#N/A</v>
      </c>
      <c r="D463" t="e">
        <f>IF(Statistik!$B465=0,NA(),NORMSINV($C463))</f>
        <v>#N/A</v>
      </c>
      <c r="E463" t="e">
        <f t="shared" si="7"/>
        <v>#NUM!</v>
      </c>
      <c r="G463" s="6" t="b">
        <f>IF(Statistik!B465&gt;0,LN(Statistik!B465))</f>
        <v>0</v>
      </c>
    </row>
    <row r="464" spans="1:7" x14ac:dyDescent="0.2">
      <c r="A464">
        <v>463</v>
      </c>
      <c r="B464" t="e">
        <f>SMALL(Statistik!B$4:B$10002,A464)</f>
        <v>#NUM!</v>
      </c>
      <c r="C464" t="e">
        <f>IF(Statistik!$B466=0,NA(),($A464-($A464-$A463)/2)/Statistik!$F$9)</f>
        <v>#N/A</v>
      </c>
      <c r="D464" t="e">
        <f>IF(Statistik!$B466=0,NA(),NORMSINV($C464))</f>
        <v>#N/A</v>
      </c>
      <c r="E464" t="e">
        <f t="shared" si="7"/>
        <v>#NUM!</v>
      </c>
      <c r="G464" s="6" t="b">
        <f>IF(Statistik!B466&gt;0,LN(Statistik!B466))</f>
        <v>0</v>
      </c>
    </row>
    <row r="465" spans="1:7" x14ac:dyDescent="0.2">
      <c r="A465">
        <v>464</v>
      </c>
      <c r="B465" t="e">
        <f>SMALL(Statistik!B$4:B$10002,A465)</f>
        <v>#NUM!</v>
      </c>
      <c r="C465" t="e">
        <f>IF(Statistik!$B467=0,NA(),($A465-($A465-$A464)/2)/Statistik!$F$9)</f>
        <v>#N/A</v>
      </c>
      <c r="D465" t="e">
        <f>IF(Statistik!$B467=0,NA(),NORMSINV($C465))</f>
        <v>#N/A</v>
      </c>
      <c r="E465" t="e">
        <f t="shared" si="7"/>
        <v>#NUM!</v>
      </c>
      <c r="G465" s="6" t="b">
        <f>IF(Statistik!B467&gt;0,LN(Statistik!B467))</f>
        <v>0</v>
      </c>
    </row>
    <row r="466" spans="1:7" x14ac:dyDescent="0.2">
      <c r="A466">
        <v>465</v>
      </c>
      <c r="B466" t="e">
        <f>SMALL(Statistik!B$4:B$10002,A466)</f>
        <v>#NUM!</v>
      </c>
      <c r="C466" t="e">
        <f>IF(Statistik!$B468=0,NA(),($A466-($A466-$A465)/2)/Statistik!$F$9)</f>
        <v>#N/A</v>
      </c>
      <c r="D466" t="e">
        <f>IF(Statistik!$B468=0,NA(),NORMSINV($C466))</f>
        <v>#N/A</v>
      </c>
      <c r="E466" t="e">
        <f t="shared" si="7"/>
        <v>#NUM!</v>
      </c>
      <c r="G466" s="6" t="b">
        <f>IF(Statistik!B468&gt;0,LN(Statistik!B468))</f>
        <v>0</v>
      </c>
    </row>
    <row r="467" spans="1:7" x14ac:dyDescent="0.2">
      <c r="A467">
        <v>466</v>
      </c>
      <c r="B467" t="e">
        <f>SMALL(Statistik!B$4:B$10002,A467)</f>
        <v>#NUM!</v>
      </c>
      <c r="C467" t="e">
        <f>IF(Statistik!$B469=0,NA(),($A467-($A467-$A466)/2)/Statistik!$F$9)</f>
        <v>#N/A</v>
      </c>
      <c r="D467" t="e">
        <f>IF(Statistik!$B469=0,NA(),NORMSINV($C467))</f>
        <v>#N/A</v>
      </c>
      <c r="E467" t="e">
        <f t="shared" si="7"/>
        <v>#NUM!</v>
      </c>
      <c r="G467" s="6" t="b">
        <f>IF(Statistik!B469&gt;0,LN(Statistik!B469))</f>
        <v>0</v>
      </c>
    </row>
    <row r="468" spans="1:7" x14ac:dyDescent="0.2">
      <c r="A468">
        <v>467</v>
      </c>
      <c r="B468" t="e">
        <f>SMALL(Statistik!B$4:B$10002,A468)</f>
        <v>#NUM!</v>
      </c>
      <c r="C468" t="e">
        <f>IF(Statistik!$B470=0,NA(),($A468-($A468-$A467)/2)/Statistik!$F$9)</f>
        <v>#N/A</v>
      </c>
      <c r="D468" t="e">
        <f>IF(Statistik!$B470=0,NA(),NORMSINV($C468))</f>
        <v>#N/A</v>
      </c>
      <c r="E468" t="e">
        <f t="shared" si="7"/>
        <v>#NUM!</v>
      </c>
      <c r="G468" s="6" t="b">
        <f>IF(Statistik!B470&gt;0,LN(Statistik!B470))</f>
        <v>0</v>
      </c>
    </row>
    <row r="469" spans="1:7" x14ac:dyDescent="0.2">
      <c r="A469">
        <v>468</v>
      </c>
      <c r="B469" t="e">
        <f>SMALL(Statistik!B$4:B$10002,A469)</f>
        <v>#NUM!</v>
      </c>
      <c r="C469" t="e">
        <f>IF(Statistik!$B471=0,NA(),($A469-($A469-$A468)/2)/Statistik!$F$9)</f>
        <v>#N/A</v>
      </c>
      <c r="D469" t="e">
        <f>IF(Statistik!$B471=0,NA(),NORMSINV($C469))</f>
        <v>#N/A</v>
      </c>
      <c r="E469" t="e">
        <f t="shared" si="7"/>
        <v>#NUM!</v>
      </c>
      <c r="G469" s="6" t="b">
        <f>IF(Statistik!B471&gt;0,LN(Statistik!B471))</f>
        <v>0</v>
      </c>
    </row>
    <row r="470" spans="1:7" x14ac:dyDescent="0.2">
      <c r="A470">
        <v>469</v>
      </c>
      <c r="B470" t="e">
        <f>SMALL(Statistik!B$4:B$10002,A470)</f>
        <v>#NUM!</v>
      </c>
      <c r="C470" t="e">
        <f>IF(Statistik!$B472=0,NA(),($A470-($A470-$A469)/2)/Statistik!$F$9)</f>
        <v>#N/A</v>
      </c>
      <c r="D470" t="e">
        <f>IF(Statistik!$B472=0,NA(),NORMSINV($C470))</f>
        <v>#N/A</v>
      </c>
      <c r="E470" t="e">
        <f t="shared" si="7"/>
        <v>#NUM!</v>
      </c>
      <c r="G470" s="6" t="b">
        <f>IF(Statistik!B472&gt;0,LN(Statistik!B472))</f>
        <v>0</v>
      </c>
    </row>
    <row r="471" spans="1:7" x14ac:dyDescent="0.2">
      <c r="A471">
        <v>470</v>
      </c>
      <c r="B471" t="e">
        <f>SMALL(Statistik!B$4:B$10002,A471)</f>
        <v>#NUM!</v>
      </c>
      <c r="C471" t="e">
        <f>IF(Statistik!$B473=0,NA(),($A471-($A471-$A470)/2)/Statistik!$F$9)</f>
        <v>#N/A</v>
      </c>
      <c r="D471" t="e">
        <f>IF(Statistik!$B473=0,NA(),NORMSINV($C471))</f>
        <v>#N/A</v>
      </c>
      <c r="E471" t="e">
        <f t="shared" si="7"/>
        <v>#NUM!</v>
      </c>
      <c r="G471" s="6" t="b">
        <f>IF(Statistik!B473&gt;0,LN(Statistik!B473))</f>
        <v>0</v>
      </c>
    </row>
    <row r="472" spans="1:7" x14ac:dyDescent="0.2">
      <c r="A472">
        <v>471</v>
      </c>
      <c r="B472" t="e">
        <f>SMALL(Statistik!B$4:B$10002,A472)</f>
        <v>#NUM!</v>
      </c>
      <c r="C472" t="e">
        <f>IF(Statistik!$B474=0,NA(),($A472-($A472-$A471)/2)/Statistik!$F$9)</f>
        <v>#N/A</v>
      </c>
      <c r="D472" t="e">
        <f>IF(Statistik!$B474=0,NA(),NORMSINV($C472))</f>
        <v>#N/A</v>
      </c>
      <c r="E472" t="e">
        <f t="shared" si="7"/>
        <v>#NUM!</v>
      </c>
      <c r="G472" s="6" t="b">
        <f>IF(Statistik!B474&gt;0,LN(Statistik!B474))</f>
        <v>0</v>
      </c>
    </row>
    <row r="473" spans="1:7" x14ac:dyDescent="0.2">
      <c r="A473">
        <v>472</v>
      </c>
      <c r="B473" t="e">
        <f>SMALL(Statistik!B$4:B$10002,A473)</f>
        <v>#NUM!</v>
      </c>
      <c r="C473" t="e">
        <f>IF(Statistik!$B475=0,NA(),($A473-($A473-$A472)/2)/Statistik!$F$9)</f>
        <v>#N/A</v>
      </c>
      <c r="D473" t="e">
        <f>IF(Statistik!$B475=0,NA(),NORMSINV($C473))</f>
        <v>#N/A</v>
      </c>
      <c r="E473" t="e">
        <f t="shared" si="7"/>
        <v>#NUM!</v>
      </c>
      <c r="G473" s="6" t="b">
        <f>IF(Statistik!B475&gt;0,LN(Statistik!B475))</f>
        <v>0</v>
      </c>
    </row>
    <row r="474" spans="1:7" x14ac:dyDescent="0.2">
      <c r="A474">
        <v>473</v>
      </c>
      <c r="B474" t="e">
        <f>SMALL(Statistik!B$4:B$10002,A474)</f>
        <v>#NUM!</v>
      </c>
      <c r="C474" t="e">
        <f>IF(Statistik!$B476=0,NA(),($A474-($A474-$A473)/2)/Statistik!$F$9)</f>
        <v>#N/A</v>
      </c>
      <c r="D474" t="e">
        <f>IF(Statistik!$B476=0,NA(),NORMSINV($C474))</f>
        <v>#N/A</v>
      </c>
      <c r="E474" t="e">
        <f t="shared" si="7"/>
        <v>#NUM!</v>
      </c>
      <c r="G474" s="6" t="b">
        <f>IF(Statistik!B476&gt;0,LN(Statistik!B476))</f>
        <v>0</v>
      </c>
    </row>
    <row r="475" spans="1:7" x14ac:dyDescent="0.2">
      <c r="A475">
        <v>474</v>
      </c>
      <c r="B475" t="e">
        <f>SMALL(Statistik!B$4:B$10002,A475)</f>
        <v>#NUM!</v>
      </c>
      <c r="C475" t="e">
        <f>IF(Statistik!$B477=0,NA(),($A475-($A475-$A474)/2)/Statistik!$F$9)</f>
        <v>#N/A</v>
      </c>
      <c r="D475" t="e">
        <f>IF(Statistik!$B477=0,NA(),NORMSINV($C475))</f>
        <v>#N/A</v>
      </c>
      <c r="E475" t="e">
        <f t="shared" si="7"/>
        <v>#NUM!</v>
      </c>
      <c r="G475" s="6" t="b">
        <f>IF(Statistik!B477&gt;0,LN(Statistik!B477))</f>
        <v>0</v>
      </c>
    </row>
    <row r="476" spans="1:7" x14ac:dyDescent="0.2">
      <c r="A476">
        <v>475</v>
      </c>
      <c r="B476" t="e">
        <f>SMALL(Statistik!B$4:B$10002,A476)</f>
        <v>#NUM!</v>
      </c>
      <c r="C476" t="e">
        <f>IF(Statistik!$B478=0,NA(),($A476-($A476-$A475)/2)/Statistik!$F$9)</f>
        <v>#N/A</v>
      </c>
      <c r="D476" t="e">
        <f>IF(Statistik!$B478=0,NA(),NORMSINV($C476))</f>
        <v>#N/A</v>
      </c>
      <c r="E476" t="e">
        <f t="shared" si="7"/>
        <v>#NUM!</v>
      </c>
      <c r="G476" s="6" t="b">
        <f>IF(Statistik!B478&gt;0,LN(Statistik!B478))</f>
        <v>0</v>
      </c>
    </row>
    <row r="477" spans="1:7" x14ac:dyDescent="0.2">
      <c r="A477">
        <v>476</v>
      </c>
      <c r="B477" t="e">
        <f>SMALL(Statistik!B$4:B$10002,A477)</f>
        <v>#NUM!</v>
      </c>
      <c r="C477" t="e">
        <f>IF(Statistik!$B479=0,NA(),($A477-($A477-$A476)/2)/Statistik!$F$9)</f>
        <v>#N/A</v>
      </c>
      <c r="D477" t="e">
        <f>IF(Statistik!$B479=0,NA(),NORMSINV($C477))</f>
        <v>#N/A</v>
      </c>
      <c r="E477" t="e">
        <f t="shared" si="7"/>
        <v>#NUM!</v>
      </c>
      <c r="G477" s="6" t="b">
        <f>IF(Statistik!B479&gt;0,LN(Statistik!B479))</f>
        <v>0</v>
      </c>
    </row>
    <row r="478" spans="1:7" x14ac:dyDescent="0.2">
      <c r="A478">
        <v>477</v>
      </c>
      <c r="B478" t="e">
        <f>SMALL(Statistik!B$4:B$10002,A478)</f>
        <v>#NUM!</v>
      </c>
      <c r="C478" t="e">
        <f>IF(Statistik!$B480=0,NA(),($A478-($A478-$A477)/2)/Statistik!$F$9)</f>
        <v>#N/A</v>
      </c>
      <c r="D478" t="e">
        <f>IF(Statistik!$B480=0,NA(),NORMSINV($C478))</f>
        <v>#N/A</v>
      </c>
      <c r="E478" t="e">
        <f t="shared" si="7"/>
        <v>#NUM!</v>
      </c>
      <c r="G478" s="6" t="b">
        <f>IF(Statistik!B480&gt;0,LN(Statistik!B480))</f>
        <v>0</v>
      </c>
    </row>
    <row r="479" spans="1:7" x14ac:dyDescent="0.2">
      <c r="A479">
        <v>478</v>
      </c>
      <c r="B479" t="e">
        <f>SMALL(Statistik!B$4:B$10002,A479)</f>
        <v>#NUM!</v>
      </c>
      <c r="C479" t="e">
        <f>IF(Statistik!$B481=0,NA(),($A479-($A479-$A478)/2)/Statistik!$F$9)</f>
        <v>#N/A</v>
      </c>
      <c r="D479" t="e">
        <f>IF(Statistik!$B481=0,NA(),NORMSINV($C479))</f>
        <v>#N/A</v>
      </c>
      <c r="E479" t="e">
        <f t="shared" si="7"/>
        <v>#NUM!</v>
      </c>
      <c r="G479" s="6" t="b">
        <f>IF(Statistik!B481&gt;0,LN(Statistik!B481))</f>
        <v>0</v>
      </c>
    </row>
    <row r="480" spans="1:7" x14ac:dyDescent="0.2">
      <c r="A480">
        <v>479</v>
      </c>
      <c r="B480" t="e">
        <f>SMALL(Statistik!B$4:B$10002,A480)</f>
        <v>#NUM!</v>
      </c>
      <c r="C480" t="e">
        <f>IF(Statistik!$B482=0,NA(),($A480-($A480-$A479)/2)/Statistik!$F$9)</f>
        <v>#N/A</v>
      </c>
      <c r="D480" t="e">
        <f>IF(Statistik!$B482=0,NA(),NORMSINV($C480))</f>
        <v>#N/A</v>
      </c>
      <c r="E480" t="e">
        <f t="shared" si="7"/>
        <v>#NUM!</v>
      </c>
      <c r="G480" s="6" t="b">
        <f>IF(Statistik!B482&gt;0,LN(Statistik!B482))</f>
        <v>0</v>
      </c>
    </row>
    <row r="481" spans="1:7" x14ac:dyDescent="0.2">
      <c r="A481">
        <v>480</v>
      </c>
      <c r="B481" t="e">
        <f>SMALL(Statistik!B$4:B$10002,A481)</f>
        <v>#NUM!</v>
      </c>
      <c r="C481" t="e">
        <f>IF(Statistik!$B483=0,NA(),($A481-($A481-$A480)/2)/Statistik!$F$9)</f>
        <v>#N/A</v>
      </c>
      <c r="D481" t="e">
        <f>IF(Statistik!$B483=0,NA(),NORMSINV($C481))</f>
        <v>#N/A</v>
      </c>
      <c r="E481" t="e">
        <f t="shared" si="7"/>
        <v>#NUM!</v>
      </c>
      <c r="G481" s="6" t="b">
        <f>IF(Statistik!B483&gt;0,LN(Statistik!B483))</f>
        <v>0</v>
      </c>
    </row>
    <row r="482" spans="1:7" x14ac:dyDescent="0.2">
      <c r="A482">
        <v>481</v>
      </c>
      <c r="B482" t="e">
        <f>SMALL(Statistik!B$4:B$10002,A482)</f>
        <v>#NUM!</v>
      </c>
      <c r="C482" t="e">
        <f>IF(Statistik!$B484=0,NA(),($A482-($A482-$A481)/2)/Statistik!$F$9)</f>
        <v>#N/A</v>
      </c>
      <c r="D482" t="e">
        <f>IF(Statistik!$B484=0,NA(),NORMSINV($C482))</f>
        <v>#N/A</v>
      </c>
      <c r="E482" t="e">
        <f t="shared" si="7"/>
        <v>#NUM!</v>
      </c>
      <c r="G482" s="6" t="b">
        <f>IF(Statistik!B484&gt;0,LN(Statistik!B484))</f>
        <v>0</v>
      </c>
    </row>
    <row r="483" spans="1:7" x14ac:dyDescent="0.2">
      <c r="A483">
        <v>482</v>
      </c>
      <c r="B483" t="e">
        <f>SMALL(Statistik!B$4:B$10002,A483)</f>
        <v>#NUM!</v>
      </c>
      <c r="C483" t="e">
        <f>IF(Statistik!$B485=0,NA(),($A483-($A483-$A482)/2)/Statistik!$F$9)</f>
        <v>#N/A</v>
      </c>
      <c r="D483" t="e">
        <f>IF(Statistik!$B485=0,NA(),NORMSINV($C483))</f>
        <v>#N/A</v>
      </c>
      <c r="E483" t="e">
        <f t="shared" si="7"/>
        <v>#NUM!</v>
      </c>
      <c r="G483" s="6" t="b">
        <f>IF(Statistik!B485&gt;0,LN(Statistik!B485))</f>
        <v>0</v>
      </c>
    </row>
    <row r="484" spans="1:7" x14ac:dyDescent="0.2">
      <c r="A484">
        <v>483</v>
      </c>
      <c r="B484" t="e">
        <f>SMALL(Statistik!B$4:B$10002,A484)</f>
        <v>#NUM!</v>
      </c>
      <c r="C484" t="e">
        <f>IF(Statistik!$B486=0,NA(),($A484-($A484-$A483)/2)/Statistik!$F$9)</f>
        <v>#N/A</v>
      </c>
      <c r="D484" t="e">
        <f>IF(Statistik!$B486=0,NA(),NORMSINV($C484))</f>
        <v>#N/A</v>
      </c>
      <c r="E484" t="e">
        <f t="shared" si="7"/>
        <v>#NUM!</v>
      </c>
      <c r="G484" s="6" t="b">
        <f>IF(Statistik!B486&gt;0,LN(Statistik!B486))</f>
        <v>0</v>
      </c>
    </row>
    <row r="485" spans="1:7" x14ac:dyDescent="0.2">
      <c r="A485">
        <v>484</v>
      </c>
      <c r="B485" t="e">
        <f>SMALL(Statistik!B$4:B$10002,A485)</f>
        <v>#NUM!</v>
      </c>
      <c r="C485" t="e">
        <f>IF(Statistik!$B487=0,NA(),($A485-($A485-$A484)/2)/Statistik!$F$9)</f>
        <v>#N/A</v>
      </c>
      <c r="D485" t="e">
        <f>IF(Statistik!$B487=0,NA(),NORMSINV($C485))</f>
        <v>#N/A</v>
      </c>
      <c r="E485" t="e">
        <f t="shared" si="7"/>
        <v>#NUM!</v>
      </c>
      <c r="G485" s="6" t="b">
        <f>IF(Statistik!B487&gt;0,LN(Statistik!B487))</f>
        <v>0</v>
      </c>
    </row>
    <row r="486" spans="1:7" x14ac:dyDescent="0.2">
      <c r="A486">
        <v>485</v>
      </c>
      <c r="B486" t="e">
        <f>SMALL(Statistik!B$4:B$10002,A486)</f>
        <v>#NUM!</v>
      </c>
      <c r="C486" t="e">
        <f>IF(Statistik!$B488=0,NA(),($A486-($A486-$A485)/2)/Statistik!$F$9)</f>
        <v>#N/A</v>
      </c>
      <c r="D486" t="e">
        <f>IF(Statistik!$B488=0,NA(),NORMSINV($C486))</f>
        <v>#N/A</v>
      </c>
      <c r="E486" t="e">
        <f t="shared" si="7"/>
        <v>#NUM!</v>
      </c>
      <c r="G486" s="6" t="b">
        <f>IF(Statistik!B488&gt;0,LN(Statistik!B488))</f>
        <v>0</v>
      </c>
    </row>
    <row r="487" spans="1:7" x14ac:dyDescent="0.2">
      <c r="A487">
        <v>486</v>
      </c>
      <c r="B487" t="e">
        <f>SMALL(Statistik!B$4:B$10002,A487)</f>
        <v>#NUM!</v>
      </c>
      <c r="C487" t="e">
        <f>IF(Statistik!$B489=0,NA(),($A487-($A487-$A486)/2)/Statistik!$F$9)</f>
        <v>#N/A</v>
      </c>
      <c r="D487" t="e">
        <f>IF(Statistik!$B489=0,NA(),NORMSINV($C487))</f>
        <v>#N/A</v>
      </c>
      <c r="E487" t="e">
        <f t="shared" si="7"/>
        <v>#NUM!</v>
      </c>
      <c r="G487" s="6" t="b">
        <f>IF(Statistik!B489&gt;0,LN(Statistik!B489))</f>
        <v>0</v>
      </c>
    </row>
    <row r="488" spans="1:7" x14ac:dyDescent="0.2">
      <c r="A488">
        <v>487</v>
      </c>
      <c r="B488" t="e">
        <f>SMALL(Statistik!B$4:B$10002,A488)</f>
        <v>#NUM!</v>
      </c>
      <c r="C488" t="e">
        <f>IF(Statistik!$B490=0,NA(),($A488-($A488-$A487)/2)/Statistik!$F$9)</f>
        <v>#N/A</v>
      </c>
      <c r="D488" t="e">
        <f>IF(Statistik!$B490=0,NA(),NORMSINV($C488))</f>
        <v>#N/A</v>
      </c>
      <c r="E488" t="e">
        <f t="shared" si="7"/>
        <v>#NUM!</v>
      </c>
      <c r="G488" s="6" t="b">
        <f>IF(Statistik!B490&gt;0,LN(Statistik!B490))</f>
        <v>0</v>
      </c>
    </row>
    <row r="489" spans="1:7" x14ac:dyDescent="0.2">
      <c r="A489">
        <v>488</v>
      </c>
      <c r="B489" t="e">
        <f>SMALL(Statistik!B$4:B$10002,A489)</f>
        <v>#NUM!</v>
      </c>
      <c r="C489" t="e">
        <f>IF(Statistik!$B491=0,NA(),($A489-($A489-$A488)/2)/Statistik!$F$9)</f>
        <v>#N/A</v>
      </c>
      <c r="D489" t="e">
        <f>IF(Statistik!$B491=0,NA(),NORMSINV($C489))</f>
        <v>#N/A</v>
      </c>
      <c r="E489" t="e">
        <f t="shared" si="7"/>
        <v>#NUM!</v>
      </c>
      <c r="G489" s="6" t="b">
        <f>IF(Statistik!B491&gt;0,LN(Statistik!B491))</f>
        <v>0</v>
      </c>
    </row>
    <row r="490" spans="1:7" x14ac:dyDescent="0.2">
      <c r="A490">
        <v>489</v>
      </c>
      <c r="B490" t="e">
        <f>SMALL(Statistik!B$4:B$10002,A490)</f>
        <v>#NUM!</v>
      </c>
      <c r="C490" t="e">
        <f>IF(Statistik!$B492=0,NA(),($A490-($A490-$A489)/2)/Statistik!$F$9)</f>
        <v>#N/A</v>
      </c>
      <c r="D490" t="e">
        <f>IF(Statistik!$B492=0,NA(),NORMSINV($C490))</f>
        <v>#N/A</v>
      </c>
      <c r="E490" t="e">
        <f t="shared" si="7"/>
        <v>#NUM!</v>
      </c>
      <c r="G490" s="6" t="b">
        <f>IF(Statistik!B492&gt;0,LN(Statistik!B492))</f>
        <v>0</v>
      </c>
    </row>
    <row r="491" spans="1:7" x14ac:dyDescent="0.2">
      <c r="A491">
        <v>490</v>
      </c>
      <c r="B491" t="e">
        <f>SMALL(Statistik!B$4:B$10002,A491)</f>
        <v>#NUM!</v>
      </c>
      <c r="C491" t="e">
        <f>IF(Statistik!$B493=0,NA(),($A491-($A491-$A490)/2)/Statistik!$F$9)</f>
        <v>#N/A</v>
      </c>
      <c r="D491" t="e">
        <f>IF(Statistik!$B493=0,NA(),NORMSINV($C491))</f>
        <v>#N/A</v>
      </c>
      <c r="E491" t="e">
        <f t="shared" si="7"/>
        <v>#NUM!</v>
      </c>
      <c r="G491" s="6" t="b">
        <f>IF(Statistik!B493&gt;0,LN(Statistik!B493))</f>
        <v>0</v>
      </c>
    </row>
    <row r="492" spans="1:7" x14ac:dyDescent="0.2">
      <c r="A492">
        <v>491</v>
      </c>
      <c r="B492" t="e">
        <f>SMALL(Statistik!B$4:B$10002,A492)</f>
        <v>#NUM!</v>
      </c>
      <c r="C492" t="e">
        <f>IF(Statistik!$B494=0,NA(),($A492-($A492-$A491)/2)/Statistik!$F$9)</f>
        <v>#N/A</v>
      </c>
      <c r="D492" t="e">
        <f>IF(Statistik!$B494=0,NA(),NORMSINV($C492))</f>
        <v>#N/A</v>
      </c>
      <c r="E492" t="e">
        <f t="shared" si="7"/>
        <v>#NUM!</v>
      </c>
      <c r="G492" s="6" t="b">
        <f>IF(Statistik!B494&gt;0,LN(Statistik!B494))</f>
        <v>0</v>
      </c>
    </row>
    <row r="493" spans="1:7" x14ac:dyDescent="0.2">
      <c r="A493">
        <v>492</v>
      </c>
      <c r="B493" t="e">
        <f>SMALL(Statistik!B$4:B$10002,A493)</f>
        <v>#NUM!</v>
      </c>
      <c r="C493" t="e">
        <f>IF(Statistik!$B495=0,NA(),($A493-($A493-$A492)/2)/Statistik!$F$9)</f>
        <v>#N/A</v>
      </c>
      <c r="D493" t="e">
        <f>IF(Statistik!$B495=0,NA(),NORMSINV($C493))</f>
        <v>#N/A</v>
      </c>
      <c r="E493" t="e">
        <f t="shared" si="7"/>
        <v>#NUM!</v>
      </c>
      <c r="G493" s="6" t="b">
        <f>IF(Statistik!B495&gt;0,LN(Statistik!B495))</f>
        <v>0</v>
      </c>
    </row>
    <row r="494" spans="1:7" x14ac:dyDescent="0.2">
      <c r="A494">
        <v>493</v>
      </c>
      <c r="B494" t="e">
        <f>SMALL(Statistik!B$4:B$10002,A494)</f>
        <v>#NUM!</v>
      </c>
      <c r="C494" t="e">
        <f>IF(Statistik!$B496=0,NA(),($A494-($A494-$A493)/2)/Statistik!$F$9)</f>
        <v>#N/A</v>
      </c>
      <c r="D494" t="e">
        <f>IF(Statistik!$B496=0,NA(),NORMSINV($C494))</f>
        <v>#N/A</v>
      </c>
      <c r="E494" t="e">
        <f t="shared" si="7"/>
        <v>#NUM!</v>
      </c>
      <c r="G494" s="6" t="b">
        <f>IF(Statistik!B496&gt;0,LN(Statistik!B496))</f>
        <v>0</v>
      </c>
    </row>
    <row r="495" spans="1:7" x14ac:dyDescent="0.2">
      <c r="A495">
        <v>494</v>
      </c>
      <c r="B495" t="e">
        <f>SMALL(Statistik!B$4:B$10002,A495)</f>
        <v>#NUM!</v>
      </c>
      <c r="C495" t="e">
        <f>IF(Statistik!$B497=0,NA(),($A495-($A495-$A494)/2)/Statistik!$F$9)</f>
        <v>#N/A</v>
      </c>
      <c r="D495" t="e">
        <f>IF(Statistik!$B497=0,NA(),NORMSINV($C495))</f>
        <v>#N/A</v>
      </c>
      <c r="E495" t="e">
        <f t="shared" si="7"/>
        <v>#NUM!</v>
      </c>
      <c r="G495" s="6" t="b">
        <f>IF(Statistik!B497&gt;0,LN(Statistik!B497))</f>
        <v>0</v>
      </c>
    </row>
    <row r="496" spans="1:7" x14ac:dyDescent="0.2">
      <c r="A496">
        <v>495</v>
      </c>
      <c r="B496" t="e">
        <f>SMALL(Statistik!B$4:B$10002,A496)</f>
        <v>#NUM!</v>
      </c>
      <c r="C496" t="e">
        <f>IF(Statistik!$B498=0,NA(),($A496-($A496-$A495)/2)/Statistik!$F$9)</f>
        <v>#N/A</v>
      </c>
      <c r="D496" t="e">
        <f>IF(Statistik!$B498=0,NA(),NORMSINV($C496))</f>
        <v>#N/A</v>
      </c>
      <c r="E496" t="e">
        <f t="shared" si="7"/>
        <v>#NUM!</v>
      </c>
      <c r="G496" s="6" t="b">
        <f>IF(Statistik!B498&gt;0,LN(Statistik!B498))</f>
        <v>0</v>
      </c>
    </row>
    <row r="497" spans="1:7" x14ac:dyDescent="0.2">
      <c r="A497">
        <v>496</v>
      </c>
      <c r="B497" t="e">
        <f>SMALL(Statistik!B$4:B$10002,A497)</f>
        <v>#NUM!</v>
      </c>
      <c r="C497" t="e">
        <f>IF(Statistik!$B499=0,NA(),($A497-($A497-$A496)/2)/Statistik!$F$9)</f>
        <v>#N/A</v>
      </c>
      <c r="D497" t="e">
        <f>IF(Statistik!$B499=0,NA(),NORMSINV($C497))</f>
        <v>#N/A</v>
      </c>
      <c r="E497" t="e">
        <f t="shared" si="7"/>
        <v>#NUM!</v>
      </c>
      <c r="G497" s="6" t="b">
        <f>IF(Statistik!B499&gt;0,LN(Statistik!B499))</f>
        <v>0</v>
      </c>
    </row>
    <row r="498" spans="1:7" x14ac:dyDescent="0.2">
      <c r="A498">
        <v>497</v>
      </c>
      <c r="B498" t="e">
        <f>SMALL(Statistik!B$4:B$10002,A498)</f>
        <v>#NUM!</v>
      </c>
      <c r="C498" t="e">
        <f>IF(Statistik!$B500=0,NA(),($A498-($A498-$A497)/2)/Statistik!$F$9)</f>
        <v>#N/A</v>
      </c>
      <c r="D498" t="e">
        <f>IF(Statistik!$B500=0,NA(),NORMSINV($C498))</f>
        <v>#N/A</v>
      </c>
      <c r="E498" t="e">
        <f t="shared" si="7"/>
        <v>#NUM!</v>
      </c>
      <c r="G498" s="6" t="b">
        <f>IF(Statistik!B500&gt;0,LN(Statistik!B500))</f>
        <v>0</v>
      </c>
    </row>
    <row r="499" spans="1:7" x14ac:dyDescent="0.2">
      <c r="A499">
        <v>498</v>
      </c>
      <c r="B499" t="e">
        <f>SMALL(Statistik!B$4:B$10002,A499)</f>
        <v>#NUM!</v>
      </c>
      <c r="C499" t="e">
        <f>IF(Statistik!$B501=0,NA(),($A499-($A499-$A498)/2)/Statistik!$F$9)</f>
        <v>#N/A</v>
      </c>
      <c r="D499" t="e">
        <f>IF(Statistik!$B501=0,NA(),NORMSINV($C499))</f>
        <v>#N/A</v>
      </c>
      <c r="E499" t="e">
        <f t="shared" si="7"/>
        <v>#NUM!</v>
      </c>
      <c r="G499" s="6" t="b">
        <f>IF(Statistik!B501&gt;0,LN(Statistik!B501))</f>
        <v>0</v>
      </c>
    </row>
    <row r="500" spans="1:7" x14ac:dyDescent="0.2">
      <c r="A500">
        <v>499</v>
      </c>
      <c r="B500" t="e">
        <f>SMALL(Statistik!B$4:B$10002,A500)</f>
        <v>#NUM!</v>
      </c>
      <c r="C500" t="e">
        <f>IF(Statistik!$B502=0,NA(),($A500-($A500-$A499)/2)/Statistik!$F$9)</f>
        <v>#N/A</v>
      </c>
      <c r="D500" t="e">
        <f>IF(Statistik!$B502=0,NA(),NORMSINV($C500))</f>
        <v>#N/A</v>
      </c>
      <c r="E500" t="e">
        <f t="shared" si="7"/>
        <v>#NUM!</v>
      </c>
      <c r="G500" s="6" t="b">
        <f>IF(Statistik!B502&gt;0,LN(Statistik!B502))</f>
        <v>0</v>
      </c>
    </row>
    <row r="501" spans="1:7" x14ac:dyDescent="0.2">
      <c r="A501">
        <v>500</v>
      </c>
      <c r="B501" t="e">
        <f>SMALL(Statistik!B$4:B$10002,A501)</f>
        <v>#NUM!</v>
      </c>
      <c r="C501" t="e">
        <f>IF(Statistik!$B503=0,NA(),($A501-($A501-$A500)/2)/Statistik!$F$9)</f>
        <v>#N/A</v>
      </c>
      <c r="D501" t="e">
        <f>IF(Statistik!$B503=0,NA(),NORMSINV($C501))</f>
        <v>#N/A</v>
      </c>
      <c r="E501" t="e">
        <f t="shared" si="7"/>
        <v>#NUM!</v>
      </c>
      <c r="G501" s="6" t="b">
        <f>IF(Statistik!B503&gt;0,LN(Statistik!B503))</f>
        <v>0</v>
      </c>
    </row>
    <row r="502" spans="1:7" x14ac:dyDescent="0.2">
      <c r="A502">
        <v>501</v>
      </c>
      <c r="B502" t="e">
        <f>SMALL(Statistik!B$4:B$10002,A502)</f>
        <v>#NUM!</v>
      </c>
      <c r="C502" t="e">
        <f>IF(Statistik!$B504=0,NA(),($A502-($A502-$A501)/2)/Statistik!$F$9)</f>
        <v>#N/A</v>
      </c>
      <c r="D502" t="e">
        <f>IF(Statistik!$B504=0,NA(),NORMSINV($C502))</f>
        <v>#N/A</v>
      </c>
      <c r="E502" t="e">
        <f t="shared" si="7"/>
        <v>#NUM!</v>
      </c>
      <c r="G502" s="6" t="b">
        <f>IF(Statistik!B504&gt;0,LN(Statistik!B504))</f>
        <v>0</v>
      </c>
    </row>
    <row r="503" spans="1:7" x14ac:dyDescent="0.2">
      <c r="A503">
        <v>502</v>
      </c>
      <c r="B503" t="e">
        <f>SMALL(Statistik!B$4:B$10002,A503)</f>
        <v>#NUM!</v>
      </c>
      <c r="C503" t="e">
        <f>IF(Statistik!$B505=0,NA(),($A503-($A503-$A502)/2)/Statistik!$F$9)</f>
        <v>#N/A</v>
      </c>
      <c r="D503" t="e">
        <f>IF(Statistik!$B505=0,NA(),NORMSINV($C503))</f>
        <v>#N/A</v>
      </c>
      <c r="E503" t="e">
        <f t="shared" si="7"/>
        <v>#NUM!</v>
      </c>
      <c r="G503" s="6" t="b">
        <f>IF(Statistik!B505&gt;0,LN(Statistik!B505))</f>
        <v>0</v>
      </c>
    </row>
    <row r="504" spans="1:7" x14ac:dyDescent="0.2">
      <c r="A504">
        <v>503</v>
      </c>
      <c r="B504" t="e">
        <f>SMALL(Statistik!B$4:B$10002,A504)</f>
        <v>#NUM!</v>
      </c>
      <c r="C504" t="e">
        <f>IF(Statistik!$B506=0,NA(),($A504-($A504-$A503)/2)/Statistik!$F$9)</f>
        <v>#N/A</v>
      </c>
      <c r="D504" t="e">
        <f>IF(Statistik!$B506=0,NA(),NORMSINV($C504))</f>
        <v>#N/A</v>
      </c>
      <c r="E504" t="e">
        <f t="shared" si="7"/>
        <v>#NUM!</v>
      </c>
      <c r="G504" s="6" t="b">
        <f>IF(Statistik!B506&gt;0,LN(Statistik!B506))</f>
        <v>0</v>
      </c>
    </row>
    <row r="505" spans="1:7" x14ac:dyDescent="0.2">
      <c r="A505">
        <v>504</v>
      </c>
      <c r="B505" t="e">
        <f>SMALL(Statistik!B$4:B$10002,A505)</f>
        <v>#NUM!</v>
      </c>
      <c r="C505" t="e">
        <f>IF(Statistik!$B507=0,NA(),($A505-($A505-$A504)/2)/Statistik!$F$9)</f>
        <v>#N/A</v>
      </c>
      <c r="D505" t="e">
        <f>IF(Statistik!$B507=0,NA(),NORMSINV($C505))</f>
        <v>#N/A</v>
      </c>
      <c r="E505" t="e">
        <f t="shared" si="7"/>
        <v>#NUM!</v>
      </c>
      <c r="G505" s="6" t="b">
        <f>IF(Statistik!B507&gt;0,LN(Statistik!B507))</f>
        <v>0</v>
      </c>
    </row>
    <row r="506" spans="1:7" x14ac:dyDescent="0.2">
      <c r="A506">
        <v>505</v>
      </c>
      <c r="B506" t="e">
        <f>SMALL(Statistik!B$4:B$10002,A506)</f>
        <v>#NUM!</v>
      </c>
      <c r="C506" t="e">
        <f>IF(Statistik!$B508=0,NA(),($A506-($A506-$A505)/2)/Statistik!$F$9)</f>
        <v>#N/A</v>
      </c>
      <c r="D506" t="e">
        <f>IF(Statistik!$B508=0,NA(),NORMSINV($C506))</f>
        <v>#N/A</v>
      </c>
      <c r="E506" t="e">
        <f t="shared" si="7"/>
        <v>#NUM!</v>
      </c>
      <c r="G506" s="6" t="b">
        <f>IF(Statistik!B508&gt;0,LN(Statistik!B508))</f>
        <v>0</v>
      </c>
    </row>
    <row r="507" spans="1:7" x14ac:dyDescent="0.2">
      <c r="A507">
        <v>506</v>
      </c>
      <c r="B507" t="e">
        <f>SMALL(Statistik!B$4:B$10002,A507)</f>
        <v>#NUM!</v>
      </c>
      <c r="C507" t="e">
        <f>IF(Statistik!$B509=0,NA(),($A507-($A507-$A506)/2)/Statistik!$F$9)</f>
        <v>#N/A</v>
      </c>
      <c r="D507" t="e">
        <f>IF(Statistik!$B509=0,NA(),NORMSINV($C507))</f>
        <v>#N/A</v>
      </c>
      <c r="E507" t="e">
        <f t="shared" si="7"/>
        <v>#NUM!</v>
      </c>
      <c r="G507" s="6" t="b">
        <f>IF(Statistik!B509&gt;0,LN(Statistik!B509))</f>
        <v>0</v>
      </c>
    </row>
    <row r="508" spans="1:7" x14ac:dyDescent="0.2">
      <c r="A508">
        <v>507</v>
      </c>
      <c r="B508" t="e">
        <f>SMALL(Statistik!B$4:B$10002,A508)</f>
        <v>#NUM!</v>
      </c>
      <c r="C508" t="e">
        <f>IF(Statistik!$B510=0,NA(),($A508-($A508-$A507)/2)/Statistik!$F$9)</f>
        <v>#N/A</v>
      </c>
      <c r="D508" t="e">
        <f>IF(Statistik!$B510=0,NA(),NORMSINV($C508))</f>
        <v>#N/A</v>
      </c>
      <c r="E508" t="e">
        <f t="shared" si="7"/>
        <v>#NUM!</v>
      </c>
      <c r="G508" s="6" t="b">
        <f>IF(Statistik!B510&gt;0,LN(Statistik!B510))</f>
        <v>0</v>
      </c>
    </row>
    <row r="509" spans="1:7" x14ac:dyDescent="0.2">
      <c r="A509">
        <v>508</v>
      </c>
      <c r="B509" t="e">
        <f>SMALL(Statistik!B$4:B$10002,A509)</f>
        <v>#NUM!</v>
      </c>
      <c r="C509" t="e">
        <f>IF(Statistik!$B511=0,NA(),($A509-($A509-$A508)/2)/Statistik!$F$9)</f>
        <v>#N/A</v>
      </c>
      <c r="D509" t="e">
        <f>IF(Statistik!$B511=0,NA(),NORMSINV($C509))</f>
        <v>#N/A</v>
      </c>
      <c r="E509" t="e">
        <f t="shared" si="7"/>
        <v>#NUM!</v>
      </c>
      <c r="G509" s="6" t="b">
        <f>IF(Statistik!B511&gt;0,LN(Statistik!B511))</f>
        <v>0</v>
      </c>
    </row>
    <row r="510" spans="1:7" x14ac:dyDescent="0.2">
      <c r="A510">
        <v>509</v>
      </c>
      <c r="B510" t="e">
        <f>SMALL(Statistik!B$4:B$10002,A510)</f>
        <v>#NUM!</v>
      </c>
      <c r="C510" t="e">
        <f>IF(Statistik!$B512=0,NA(),($A510-($A510-$A509)/2)/Statistik!$F$9)</f>
        <v>#N/A</v>
      </c>
      <c r="D510" t="e">
        <f>IF(Statistik!$B512=0,NA(),NORMSINV($C510))</f>
        <v>#N/A</v>
      </c>
      <c r="E510" t="e">
        <f t="shared" si="7"/>
        <v>#NUM!</v>
      </c>
      <c r="G510" s="6" t="b">
        <f>IF(Statistik!B512&gt;0,LN(Statistik!B512))</f>
        <v>0</v>
      </c>
    </row>
    <row r="511" spans="1:7" x14ac:dyDescent="0.2">
      <c r="A511">
        <v>510</v>
      </c>
      <c r="B511" t="e">
        <f>SMALL(Statistik!B$4:B$10002,A511)</f>
        <v>#NUM!</v>
      </c>
      <c r="C511" t="e">
        <f>IF(Statistik!$B513=0,NA(),($A511-($A511-$A510)/2)/Statistik!$F$9)</f>
        <v>#N/A</v>
      </c>
      <c r="D511" t="e">
        <f>IF(Statistik!$B513=0,NA(),NORMSINV($C511))</f>
        <v>#N/A</v>
      </c>
      <c r="E511" t="e">
        <f t="shared" si="7"/>
        <v>#NUM!</v>
      </c>
      <c r="G511" s="6" t="b">
        <f>IF(Statistik!B513&gt;0,LN(Statistik!B513))</f>
        <v>0</v>
      </c>
    </row>
    <row r="512" spans="1:7" x14ac:dyDescent="0.2">
      <c r="A512">
        <v>511</v>
      </c>
      <c r="B512" t="e">
        <f>SMALL(Statistik!B$4:B$10002,A512)</f>
        <v>#NUM!</v>
      </c>
      <c r="C512" t="e">
        <f>IF(Statistik!$B514=0,NA(),($A512-($A512-$A511)/2)/Statistik!$F$9)</f>
        <v>#N/A</v>
      </c>
      <c r="D512" t="e">
        <f>IF(Statistik!$B514=0,NA(),NORMSINV($C512))</f>
        <v>#N/A</v>
      </c>
      <c r="E512" t="e">
        <f t="shared" si="7"/>
        <v>#NUM!</v>
      </c>
      <c r="G512" s="6" t="b">
        <f>IF(Statistik!B514&gt;0,LN(Statistik!B514))</f>
        <v>0</v>
      </c>
    </row>
    <row r="513" spans="1:7" x14ac:dyDescent="0.2">
      <c r="A513">
        <v>512</v>
      </c>
      <c r="B513" t="e">
        <f>SMALL(Statistik!B$4:B$10002,A513)</f>
        <v>#NUM!</v>
      </c>
      <c r="C513" t="e">
        <f>IF(Statistik!$B515=0,NA(),($A513-($A513-$A512)/2)/Statistik!$F$9)</f>
        <v>#N/A</v>
      </c>
      <c r="D513" t="e">
        <f>IF(Statistik!$B515=0,NA(),NORMSINV($C513))</f>
        <v>#N/A</v>
      </c>
      <c r="E513" t="e">
        <f t="shared" si="7"/>
        <v>#NUM!</v>
      </c>
      <c r="G513" s="6" t="b">
        <f>IF(Statistik!B515&gt;0,LN(Statistik!B515))</f>
        <v>0</v>
      </c>
    </row>
    <row r="514" spans="1:7" x14ac:dyDescent="0.2">
      <c r="A514">
        <v>513</v>
      </c>
      <c r="B514" t="e">
        <f>SMALL(Statistik!B$4:B$10002,A514)</f>
        <v>#NUM!</v>
      </c>
      <c r="C514" t="e">
        <f>IF(Statistik!$B516=0,NA(),($A514-($A514-$A513)/2)/Statistik!$F$9)</f>
        <v>#N/A</v>
      </c>
      <c r="D514" t="e">
        <f>IF(Statistik!$B516=0,NA(),NORMSINV($C514))</f>
        <v>#N/A</v>
      </c>
      <c r="E514" t="e">
        <f t="shared" si="7"/>
        <v>#NUM!</v>
      </c>
      <c r="G514" s="6" t="b">
        <f>IF(Statistik!B516&gt;0,LN(Statistik!B516))</f>
        <v>0</v>
      </c>
    </row>
    <row r="515" spans="1:7" x14ac:dyDescent="0.2">
      <c r="A515">
        <v>514</v>
      </c>
      <c r="B515" t="e">
        <f>SMALL(Statistik!B$4:B$10002,A515)</f>
        <v>#NUM!</v>
      </c>
      <c r="C515" t="e">
        <f>IF(Statistik!$B517=0,NA(),($A515-($A515-$A514)/2)/Statistik!$F$9)</f>
        <v>#N/A</v>
      </c>
      <c r="D515" t="e">
        <f>IF(Statistik!$B517=0,NA(),NORMSINV($C515))</f>
        <v>#N/A</v>
      </c>
      <c r="E515" t="e">
        <f t="shared" ref="E515:E578" si="8">IF(B515=0,NA(),LOG10(B515))</f>
        <v>#NUM!</v>
      </c>
      <c r="G515" s="6" t="b">
        <f>IF(Statistik!B517&gt;0,LN(Statistik!B517))</f>
        <v>0</v>
      </c>
    </row>
    <row r="516" spans="1:7" x14ac:dyDescent="0.2">
      <c r="A516">
        <v>515</v>
      </c>
      <c r="B516" t="e">
        <f>SMALL(Statistik!B$4:B$10002,A516)</f>
        <v>#NUM!</v>
      </c>
      <c r="C516" t="e">
        <f>IF(Statistik!$B518=0,NA(),($A516-($A516-$A515)/2)/Statistik!$F$9)</f>
        <v>#N/A</v>
      </c>
      <c r="D516" t="e">
        <f>IF(Statistik!$B518=0,NA(),NORMSINV($C516))</f>
        <v>#N/A</v>
      </c>
      <c r="E516" t="e">
        <f t="shared" si="8"/>
        <v>#NUM!</v>
      </c>
      <c r="G516" s="6" t="b">
        <f>IF(Statistik!B518&gt;0,LN(Statistik!B518))</f>
        <v>0</v>
      </c>
    </row>
    <row r="517" spans="1:7" x14ac:dyDescent="0.2">
      <c r="A517">
        <v>516</v>
      </c>
      <c r="B517" t="e">
        <f>SMALL(Statistik!B$4:B$10002,A517)</f>
        <v>#NUM!</v>
      </c>
      <c r="C517" t="e">
        <f>IF(Statistik!$B519=0,NA(),($A517-($A517-$A516)/2)/Statistik!$F$9)</f>
        <v>#N/A</v>
      </c>
      <c r="D517" t="e">
        <f>IF(Statistik!$B519=0,NA(),NORMSINV($C517))</f>
        <v>#N/A</v>
      </c>
      <c r="E517" t="e">
        <f t="shared" si="8"/>
        <v>#NUM!</v>
      </c>
      <c r="G517" s="6" t="b">
        <f>IF(Statistik!B519&gt;0,LN(Statistik!B519))</f>
        <v>0</v>
      </c>
    </row>
    <row r="518" spans="1:7" x14ac:dyDescent="0.2">
      <c r="A518">
        <v>517</v>
      </c>
      <c r="B518" t="e">
        <f>SMALL(Statistik!B$4:B$10002,A518)</f>
        <v>#NUM!</v>
      </c>
      <c r="C518" t="e">
        <f>IF(Statistik!$B520=0,NA(),($A518-($A518-$A517)/2)/Statistik!$F$9)</f>
        <v>#N/A</v>
      </c>
      <c r="D518" t="e">
        <f>IF(Statistik!$B520=0,NA(),NORMSINV($C518))</f>
        <v>#N/A</v>
      </c>
      <c r="E518" t="e">
        <f t="shared" si="8"/>
        <v>#NUM!</v>
      </c>
      <c r="G518" s="6" t="b">
        <f>IF(Statistik!B520&gt;0,LN(Statistik!B520))</f>
        <v>0</v>
      </c>
    </row>
    <row r="519" spans="1:7" x14ac:dyDescent="0.2">
      <c r="A519">
        <v>518</v>
      </c>
      <c r="B519" t="e">
        <f>SMALL(Statistik!B$4:B$10002,A519)</f>
        <v>#NUM!</v>
      </c>
      <c r="C519" t="e">
        <f>IF(Statistik!$B521=0,NA(),($A519-($A519-$A518)/2)/Statistik!$F$9)</f>
        <v>#N/A</v>
      </c>
      <c r="D519" t="e">
        <f>IF(Statistik!$B521=0,NA(),NORMSINV($C519))</f>
        <v>#N/A</v>
      </c>
      <c r="E519" t="e">
        <f t="shared" si="8"/>
        <v>#NUM!</v>
      </c>
      <c r="G519" s="6" t="b">
        <f>IF(Statistik!B521&gt;0,LN(Statistik!B521))</f>
        <v>0</v>
      </c>
    </row>
    <row r="520" spans="1:7" x14ac:dyDescent="0.2">
      <c r="A520">
        <v>519</v>
      </c>
      <c r="B520" t="e">
        <f>SMALL(Statistik!B$4:B$10002,A520)</f>
        <v>#NUM!</v>
      </c>
      <c r="C520" t="e">
        <f>IF(Statistik!$B522=0,NA(),($A520-($A520-$A519)/2)/Statistik!$F$9)</f>
        <v>#N/A</v>
      </c>
      <c r="D520" t="e">
        <f>IF(Statistik!$B522=0,NA(),NORMSINV($C520))</f>
        <v>#N/A</v>
      </c>
      <c r="E520" t="e">
        <f t="shared" si="8"/>
        <v>#NUM!</v>
      </c>
      <c r="G520" s="6" t="b">
        <f>IF(Statistik!B522&gt;0,LN(Statistik!B522))</f>
        <v>0</v>
      </c>
    </row>
    <row r="521" spans="1:7" x14ac:dyDescent="0.2">
      <c r="A521">
        <v>520</v>
      </c>
      <c r="B521" t="e">
        <f>SMALL(Statistik!B$4:B$10002,A521)</f>
        <v>#NUM!</v>
      </c>
      <c r="C521" t="e">
        <f>IF(Statistik!$B523=0,NA(),($A521-($A521-$A520)/2)/Statistik!$F$9)</f>
        <v>#N/A</v>
      </c>
      <c r="D521" t="e">
        <f>IF(Statistik!$B523=0,NA(),NORMSINV($C521))</f>
        <v>#N/A</v>
      </c>
      <c r="E521" t="e">
        <f t="shared" si="8"/>
        <v>#NUM!</v>
      </c>
      <c r="G521" s="6" t="b">
        <f>IF(Statistik!B523&gt;0,LN(Statistik!B523))</f>
        <v>0</v>
      </c>
    </row>
    <row r="522" spans="1:7" x14ac:dyDescent="0.2">
      <c r="A522">
        <v>521</v>
      </c>
      <c r="B522" t="e">
        <f>SMALL(Statistik!B$4:B$10002,A522)</f>
        <v>#NUM!</v>
      </c>
      <c r="C522" t="e">
        <f>IF(Statistik!$B524=0,NA(),($A522-($A522-$A521)/2)/Statistik!$F$9)</f>
        <v>#N/A</v>
      </c>
      <c r="D522" t="e">
        <f>IF(Statistik!$B524=0,NA(),NORMSINV($C522))</f>
        <v>#N/A</v>
      </c>
      <c r="E522" t="e">
        <f t="shared" si="8"/>
        <v>#NUM!</v>
      </c>
      <c r="G522" s="6" t="b">
        <f>IF(Statistik!B524&gt;0,LN(Statistik!B524))</f>
        <v>0</v>
      </c>
    </row>
    <row r="523" spans="1:7" x14ac:dyDescent="0.2">
      <c r="A523">
        <v>522</v>
      </c>
      <c r="B523" t="e">
        <f>SMALL(Statistik!B$4:B$10002,A523)</f>
        <v>#NUM!</v>
      </c>
      <c r="C523" t="e">
        <f>IF(Statistik!$B525=0,NA(),($A523-($A523-$A522)/2)/Statistik!$F$9)</f>
        <v>#N/A</v>
      </c>
      <c r="D523" t="e">
        <f>IF(Statistik!$B525=0,NA(),NORMSINV($C523))</f>
        <v>#N/A</v>
      </c>
      <c r="E523" t="e">
        <f t="shared" si="8"/>
        <v>#NUM!</v>
      </c>
      <c r="G523" s="6" t="b">
        <f>IF(Statistik!B525&gt;0,LN(Statistik!B525))</f>
        <v>0</v>
      </c>
    </row>
    <row r="524" spans="1:7" x14ac:dyDescent="0.2">
      <c r="A524">
        <v>523</v>
      </c>
      <c r="B524" t="e">
        <f>SMALL(Statistik!B$4:B$10002,A524)</f>
        <v>#NUM!</v>
      </c>
      <c r="C524" t="e">
        <f>IF(Statistik!$B526=0,NA(),($A524-($A524-$A523)/2)/Statistik!$F$9)</f>
        <v>#N/A</v>
      </c>
      <c r="D524" t="e">
        <f>IF(Statistik!$B526=0,NA(),NORMSINV($C524))</f>
        <v>#N/A</v>
      </c>
      <c r="E524" t="e">
        <f t="shared" si="8"/>
        <v>#NUM!</v>
      </c>
      <c r="G524" s="6" t="b">
        <f>IF(Statistik!B526&gt;0,LN(Statistik!B526))</f>
        <v>0</v>
      </c>
    </row>
    <row r="525" spans="1:7" x14ac:dyDescent="0.2">
      <c r="A525">
        <v>524</v>
      </c>
      <c r="B525" t="e">
        <f>SMALL(Statistik!B$4:B$10002,A525)</f>
        <v>#NUM!</v>
      </c>
      <c r="C525" t="e">
        <f>IF(Statistik!$B527=0,NA(),($A525-($A525-$A524)/2)/Statistik!$F$9)</f>
        <v>#N/A</v>
      </c>
      <c r="D525" t="e">
        <f>IF(Statistik!$B527=0,NA(),NORMSINV($C525))</f>
        <v>#N/A</v>
      </c>
      <c r="E525" t="e">
        <f t="shared" si="8"/>
        <v>#NUM!</v>
      </c>
      <c r="G525" s="6" t="b">
        <f>IF(Statistik!B527&gt;0,LN(Statistik!B527))</f>
        <v>0</v>
      </c>
    </row>
    <row r="526" spans="1:7" x14ac:dyDescent="0.2">
      <c r="A526">
        <v>525</v>
      </c>
      <c r="B526" t="e">
        <f>SMALL(Statistik!B$4:B$10002,A526)</f>
        <v>#NUM!</v>
      </c>
      <c r="C526" t="e">
        <f>IF(Statistik!$B528=0,NA(),($A526-($A526-$A525)/2)/Statistik!$F$9)</f>
        <v>#N/A</v>
      </c>
      <c r="D526" t="e">
        <f>IF(Statistik!$B528=0,NA(),NORMSINV($C526))</f>
        <v>#N/A</v>
      </c>
      <c r="E526" t="e">
        <f t="shared" si="8"/>
        <v>#NUM!</v>
      </c>
      <c r="G526" s="6" t="b">
        <f>IF(Statistik!B528&gt;0,LN(Statistik!B528))</f>
        <v>0</v>
      </c>
    </row>
    <row r="527" spans="1:7" x14ac:dyDescent="0.2">
      <c r="A527">
        <v>526</v>
      </c>
      <c r="B527" t="e">
        <f>SMALL(Statistik!B$4:B$10002,A527)</f>
        <v>#NUM!</v>
      </c>
      <c r="C527" t="e">
        <f>IF(Statistik!$B529=0,NA(),($A527-($A527-$A526)/2)/Statistik!$F$9)</f>
        <v>#N/A</v>
      </c>
      <c r="D527" t="e">
        <f>IF(Statistik!$B529=0,NA(),NORMSINV($C527))</f>
        <v>#N/A</v>
      </c>
      <c r="E527" t="e">
        <f t="shared" si="8"/>
        <v>#NUM!</v>
      </c>
      <c r="G527" s="6" t="b">
        <f>IF(Statistik!B529&gt;0,LN(Statistik!B529))</f>
        <v>0</v>
      </c>
    </row>
    <row r="528" spans="1:7" x14ac:dyDescent="0.2">
      <c r="A528">
        <v>527</v>
      </c>
      <c r="B528" t="e">
        <f>SMALL(Statistik!B$4:B$10002,A528)</f>
        <v>#NUM!</v>
      </c>
      <c r="C528" t="e">
        <f>IF(Statistik!$B530=0,NA(),($A528-($A528-$A527)/2)/Statistik!$F$9)</f>
        <v>#N/A</v>
      </c>
      <c r="D528" t="e">
        <f>IF(Statistik!$B530=0,NA(),NORMSINV($C528))</f>
        <v>#N/A</v>
      </c>
      <c r="E528" t="e">
        <f t="shared" si="8"/>
        <v>#NUM!</v>
      </c>
      <c r="G528" s="6" t="b">
        <f>IF(Statistik!B530&gt;0,LN(Statistik!B530))</f>
        <v>0</v>
      </c>
    </row>
    <row r="529" spans="1:7" x14ac:dyDescent="0.2">
      <c r="A529">
        <v>528</v>
      </c>
      <c r="B529" t="e">
        <f>SMALL(Statistik!B$4:B$10002,A529)</f>
        <v>#NUM!</v>
      </c>
      <c r="C529" t="e">
        <f>IF(Statistik!$B531=0,NA(),($A529-($A529-$A528)/2)/Statistik!$F$9)</f>
        <v>#N/A</v>
      </c>
      <c r="D529" t="e">
        <f>IF(Statistik!$B531=0,NA(),NORMSINV($C529))</f>
        <v>#N/A</v>
      </c>
      <c r="E529" t="e">
        <f t="shared" si="8"/>
        <v>#NUM!</v>
      </c>
      <c r="G529" s="6" t="b">
        <f>IF(Statistik!B531&gt;0,LN(Statistik!B531))</f>
        <v>0</v>
      </c>
    </row>
    <row r="530" spans="1:7" x14ac:dyDescent="0.2">
      <c r="A530">
        <v>529</v>
      </c>
      <c r="B530" t="e">
        <f>SMALL(Statistik!B$4:B$10002,A530)</f>
        <v>#NUM!</v>
      </c>
      <c r="C530" t="e">
        <f>IF(Statistik!$B532=0,NA(),($A530-($A530-$A529)/2)/Statistik!$F$9)</f>
        <v>#N/A</v>
      </c>
      <c r="D530" t="e">
        <f>IF(Statistik!$B532=0,NA(),NORMSINV($C530))</f>
        <v>#N/A</v>
      </c>
      <c r="E530" t="e">
        <f t="shared" si="8"/>
        <v>#NUM!</v>
      </c>
      <c r="G530" s="6" t="b">
        <f>IF(Statistik!B532&gt;0,LN(Statistik!B532))</f>
        <v>0</v>
      </c>
    </row>
    <row r="531" spans="1:7" x14ac:dyDescent="0.2">
      <c r="A531">
        <v>530</v>
      </c>
      <c r="B531" t="e">
        <f>SMALL(Statistik!B$4:B$10002,A531)</f>
        <v>#NUM!</v>
      </c>
      <c r="C531" t="e">
        <f>IF(Statistik!$B533=0,NA(),($A531-($A531-$A530)/2)/Statistik!$F$9)</f>
        <v>#N/A</v>
      </c>
      <c r="D531" t="e">
        <f>IF(Statistik!$B533=0,NA(),NORMSINV($C531))</f>
        <v>#N/A</v>
      </c>
      <c r="E531" t="e">
        <f t="shared" si="8"/>
        <v>#NUM!</v>
      </c>
      <c r="G531" s="6" t="b">
        <f>IF(Statistik!B533&gt;0,LN(Statistik!B533))</f>
        <v>0</v>
      </c>
    </row>
    <row r="532" spans="1:7" x14ac:dyDescent="0.2">
      <c r="A532">
        <v>531</v>
      </c>
      <c r="B532" t="e">
        <f>SMALL(Statistik!B$4:B$10002,A532)</f>
        <v>#NUM!</v>
      </c>
      <c r="C532" t="e">
        <f>IF(Statistik!$B534=0,NA(),($A532-($A532-$A531)/2)/Statistik!$F$9)</f>
        <v>#N/A</v>
      </c>
      <c r="D532" t="e">
        <f>IF(Statistik!$B534=0,NA(),NORMSINV($C532))</f>
        <v>#N/A</v>
      </c>
      <c r="E532" t="e">
        <f t="shared" si="8"/>
        <v>#NUM!</v>
      </c>
      <c r="G532" s="6" t="b">
        <f>IF(Statistik!B534&gt;0,LN(Statistik!B534))</f>
        <v>0</v>
      </c>
    </row>
    <row r="533" spans="1:7" x14ac:dyDescent="0.2">
      <c r="A533">
        <v>532</v>
      </c>
      <c r="B533" t="e">
        <f>SMALL(Statistik!B$4:B$10002,A533)</f>
        <v>#NUM!</v>
      </c>
      <c r="C533" t="e">
        <f>IF(Statistik!$B535=0,NA(),($A533-($A533-$A532)/2)/Statistik!$F$9)</f>
        <v>#N/A</v>
      </c>
      <c r="D533" t="e">
        <f>IF(Statistik!$B535=0,NA(),NORMSINV($C533))</f>
        <v>#N/A</v>
      </c>
      <c r="E533" t="e">
        <f t="shared" si="8"/>
        <v>#NUM!</v>
      </c>
      <c r="G533" s="6" t="b">
        <f>IF(Statistik!B535&gt;0,LN(Statistik!B535))</f>
        <v>0</v>
      </c>
    </row>
    <row r="534" spans="1:7" x14ac:dyDescent="0.2">
      <c r="A534">
        <v>533</v>
      </c>
      <c r="B534" t="e">
        <f>SMALL(Statistik!B$4:B$10002,A534)</f>
        <v>#NUM!</v>
      </c>
      <c r="C534" t="e">
        <f>IF(Statistik!$B536=0,NA(),($A534-($A534-$A533)/2)/Statistik!$F$9)</f>
        <v>#N/A</v>
      </c>
      <c r="D534" t="e">
        <f>IF(Statistik!$B536=0,NA(),NORMSINV($C534))</f>
        <v>#N/A</v>
      </c>
      <c r="E534" t="e">
        <f t="shared" si="8"/>
        <v>#NUM!</v>
      </c>
      <c r="G534" s="6" t="b">
        <f>IF(Statistik!B536&gt;0,LN(Statistik!B536))</f>
        <v>0</v>
      </c>
    </row>
    <row r="535" spans="1:7" x14ac:dyDescent="0.2">
      <c r="A535">
        <v>534</v>
      </c>
      <c r="B535" t="e">
        <f>SMALL(Statistik!B$4:B$10002,A535)</f>
        <v>#NUM!</v>
      </c>
      <c r="C535" t="e">
        <f>IF(Statistik!$B537=0,NA(),($A535-($A535-$A534)/2)/Statistik!$F$9)</f>
        <v>#N/A</v>
      </c>
      <c r="D535" t="e">
        <f>IF(Statistik!$B537=0,NA(),NORMSINV($C535))</f>
        <v>#N/A</v>
      </c>
      <c r="E535" t="e">
        <f t="shared" si="8"/>
        <v>#NUM!</v>
      </c>
      <c r="G535" s="6" t="b">
        <f>IF(Statistik!B537&gt;0,LN(Statistik!B537))</f>
        <v>0</v>
      </c>
    </row>
    <row r="536" spans="1:7" x14ac:dyDescent="0.2">
      <c r="A536">
        <v>535</v>
      </c>
      <c r="B536" t="e">
        <f>SMALL(Statistik!B$4:B$10002,A536)</f>
        <v>#NUM!</v>
      </c>
      <c r="C536" t="e">
        <f>IF(Statistik!$B538=0,NA(),($A536-($A536-$A535)/2)/Statistik!$F$9)</f>
        <v>#N/A</v>
      </c>
      <c r="D536" t="e">
        <f>IF(Statistik!$B538=0,NA(),NORMSINV($C536))</f>
        <v>#N/A</v>
      </c>
      <c r="E536" t="e">
        <f t="shared" si="8"/>
        <v>#NUM!</v>
      </c>
      <c r="G536" s="6" t="b">
        <f>IF(Statistik!B538&gt;0,LN(Statistik!B538))</f>
        <v>0</v>
      </c>
    </row>
    <row r="537" spans="1:7" x14ac:dyDescent="0.2">
      <c r="A537">
        <v>536</v>
      </c>
      <c r="B537" t="e">
        <f>SMALL(Statistik!B$4:B$10002,A537)</f>
        <v>#NUM!</v>
      </c>
      <c r="C537" t="e">
        <f>IF(Statistik!$B539=0,NA(),($A537-($A537-$A536)/2)/Statistik!$F$9)</f>
        <v>#N/A</v>
      </c>
      <c r="D537" t="e">
        <f>IF(Statistik!$B539=0,NA(),NORMSINV($C537))</f>
        <v>#N/A</v>
      </c>
      <c r="E537" t="e">
        <f t="shared" si="8"/>
        <v>#NUM!</v>
      </c>
      <c r="G537" s="6" t="b">
        <f>IF(Statistik!B539&gt;0,LN(Statistik!B539))</f>
        <v>0</v>
      </c>
    </row>
    <row r="538" spans="1:7" x14ac:dyDescent="0.2">
      <c r="A538">
        <v>537</v>
      </c>
      <c r="B538" t="e">
        <f>SMALL(Statistik!B$4:B$10002,A538)</f>
        <v>#NUM!</v>
      </c>
      <c r="C538" t="e">
        <f>IF(Statistik!$B540=0,NA(),($A538-($A538-$A537)/2)/Statistik!$F$9)</f>
        <v>#N/A</v>
      </c>
      <c r="D538" t="e">
        <f>IF(Statistik!$B540=0,NA(),NORMSINV($C538))</f>
        <v>#N/A</v>
      </c>
      <c r="E538" t="e">
        <f t="shared" si="8"/>
        <v>#NUM!</v>
      </c>
      <c r="G538" s="6" t="b">
        <f>IF(Statistik!B540&gt;0,LN(Statistik!B540))</f>
        <v>0</v>
      </c>
    </row>
    <row r="539" spans="1:7" x14ac:dyDescent="0.2">
      <c r="A539">
        <v>538</v>
      </c>
      <c r="B539" t="e">
        <f>SMALL(Statistik!B$4:B$10002,A539)</f>
        <v>#NUM!</v>
      </c>
      <c r="C539" t="e">
        <f>IF(Statistik!$B541=0,NA(),($A539-($A539-$A538)/2)/Statistik!$F$9)</f>
        <v>#N/A</v>
      </c>
      <c r="D539" t="e">
        <f>IF(Statistik!$B541=0,NA(),NORMSINV($C539))</f>
        <v>#N/A</v>
      </c>
      <c r="E539" t="e">
        <f t="shared" si="8"/>
        <v>#NUM!</v>
      </c>
      <c r="G539" s="6" t="b">
        <f>IF(Statistik!B541&gt;0,LN(Statistik!B541))</f>
        <v>0</v>
      </c>
    </row>
    <row r="540" spans="1:7" x14ac:dyDescent="0.2">
      <c r="A540">
        <v>539</v>
      </c>
      <c r="B540" t="e">
        <f>SMALL(Statistik!B$4:B$10002,A540)</f>
        <v>#NUM!</v>
      </c>
      <c r="C540" t="e">
        <f>IF(Statistik!$B542=0,NA(),($A540-($A540-$A539)/2)/Statistik!$F$9)</f>
        <v>#N/A</v>
      </c>
      <c r="D540" t="e">
        <f>IF(Statistik!$B542=0,NA(),NORMSINV($C540))</f>
        <v>#N/A</v>
      </c>
      <c r="E540" t="e">
        <f t="shared" si="8"/>
        <v>#NUM!</v>
      </c>
      <c r="G540" s="6" t="b">
        <f>IF(Statistik!B542&gt;0,LN(Statistik!B542))</f>
        <v>0</v>
      </c>
    </row>
    <row r="541" spans="1:7" x14ac:dyDescent="0.2">
      <c r="A541">
        <v>540</v>
      </c>
      <c r="B541" t="e">
        <f>SMALL(Statistik!B$4:B$10002,A541)</f>
        <v>#NUM!</v>
      </c>
      <c r="C541" t="e">
        <f>IF(Statistik!$B543=0,NA(),($A541-($A541-$A540)/2)/Statistik!$F$9)</f>
        <v>#N/A</v>
      </c>
      <c r="D541" t="e">
        <f>IF(Statistik!$B543=0,NA(),NORMSINV($C541))</f>
        <v>#N/A</v>
      </c>
      <c r="E541" t="e">
        <f t="shared" si="8"/>
        <v>#NUM!</v>
      </c>
      <c r="G541" s="6" t="b">
        <f>IF(Statistik!B543&gt;0,LN(Statistik!B543))</f>
        <v>0</v>
      </c>
    </row>
    <row r="542" spans="1:7" x14ac:dyDescent="0.2">
      <c r="A542">
        <v>541</v>
      </c>
      <c r="B542" t="e">
        <f>SMALL(Statistik!B$4:B$10002,A542)</f>
        <v>#NUM!</v>
      </c>
      <c r="C542" t="e">
        <f>IF(Statistik!$B544=0,NA(),($A542-($A542-$A541)/2)/Statistik!$F$9)</f>
        <v>#N/A</v>
      </c>
      <c r="D542" t="e">
        <f>IF(Statistik!$B544=0,NA(),NORMSINV($C542))</f>
        <v>#N/A</v>
      </c>
      <c r="E542" t="e">
        <f t="shared" si="8"/>
        <v>#NUM!</v>
      </c>
      <c r="G542" s="6" t="b">
        <f>IF(Statistik!B544&gt;0,LN(Statistik!B544))</f>
        <v>0</v>
      </c>
    </row>
    <row r="543" spans="1:7" x14ac:dyDescent="0.2">
      <c r="A543">
        <v>542</v>
      </c>
      <c r="B543" t="e">
        <f>SMALL(Statistik!B$4:B$10002,A543)</f>
        <v>#NUM!</v>
      </c>
      <c r="C543" t="e">
        <f>IF(Statistik!$B545=0,NA(),($A543-($A543-$A542)/2)/Statistik!$F$9)</f>
        <v>#N/A</v>
      </c>
      <c r="D543" t="e">
        <f>IF(Statistik!$B545=0,NA(),NORMSINV($C543))</f>
        <v>#N/A</v>
      </c>
      <c r="E543" t="e">
        <f t="shared" si="8"/>
        <v>#NUM!</v>
      </c>
      <c r="G543" s="6" t="b">
        <f>IF(Statistik!B545&gt;0,LN(Statistik!B545))</f>
        <v>0</v>
      </c>
    </row>
    <row r="544" spans="1:7" x14ac:dyDescent="0.2">
      <c r="A544">
        <v>543</v>
      </c>
      <c r="B544" t="e">
        <f>SMALL(Statistik!B$4:B$10002,A544)</f>
        <v>#NUM!</v>
      </c>
      <c r="C544" t="e">
        <f>IF(Statistik!$B546=0,NA(),($A544-($A544-$A543)/2)/Statistik!$F$9)</f>
        <v>#N/A</v>
      </c>
      <c r="D544" t="e">
        <f>IF(Statistik!$B546=0,NA(),NORMSINV($C544))</f>
        <v>#N/A</v>
      </c>
      <c r="E544" t="e">
        <f t="shared" si="8"/>
        <v>#NUM!</v>
      </c>
      <c r="G544" s="6" t="b">
        <f>IF(Statistik!B546&gt;0,LN(Statistik!B546))</f>
        <v>0</v>
      </c>
    </row>
    <row r="545" spans="1:7" x14ac:dyDescent="0.2">
      <c r="A545">
        <v>544</v>
      </c>
      <c r="B545" t="e">
        <f>SMALL(Statistik!B$4:B$10002,A545)</f>
        <v>#NUM!</v>
      </c>
      <c r="C545" t="e">
        <f>IF(Statistik!$B547=0,NA(),($A545-($A545-$A544)/2)/Statistik!$F$9)</f>
        <v>#N/A</v>
      </c>
      <c r="D545" t="e">
        <f>IF(Statistik!$B547=0,NA(),NORMSINV($C545))</f>
        <v>#N/A</v>
      </c>
      <c r="E545" t="e">
        <f t="shared" si="8"/>
        <v>#NUM!</v>
      </c>
      <c r="G545" s="6" t="b">
        <f>IF(Statistik!B547&gt;0,LN(Statistik!B547))</f>
        <v>0</v>
      </c>
    </row>
    <row r="546" spans="1:7" x14ac:dyDescent="0.2">
      <c r="A546">
        <v>545</v>
      </c>
      <c r="B546" t="e">
        <f>SMALL(Statistik!B$4:B$10002,A546)</f>
        <v>#NUM!</v>
      </c>
      <c r="C546" t="e">
        <f>IF(Statistik!$B548=0,NA(),($A546-($A546-$A545)/2)/Statistik!$F$9)</f>
        <v>#N/A</v>
      </c>
      <c r="D546" t="e">
        <f>IF(Statistik!$B548=0,NA(),NORMSINV($C546))</f>
        <v>#N/A</v>
      </c>
      <c r="E546" t="e">
        <f t="shared" si="8"/>
        <v>#NUM!</v>
      </c>
      <c r="G546" s="6" t="b">
        <f>IF(Statistik!B548&gt;0,LN(Statistik!B548))</f>
        <v>0</v>
      </c>
    </row>
    <row r="547" spans="1:7" x14ac:dyDescent="0.2">
      <c r="A547">
        <v>546</v>
      </c>
      <c r="B547" t="e">
        <f>SMALL(Statistik!B$4:B$10002,A547)</f>
        <v>#NUM!</v>
      </c>
      <c r="C547" t="e">
        <f>IF(Statistik!$B549=0,NA(),($A547-($A547-$A546)/2)/Statistik!$F$9)</f>
        <v>#N/A</v>
      </c>
      <c r="D547" t="e">
        <f>IF(Statistik!$B549=0,NA(),NORMSINV($C547))</f>
        <v>#N/A</v>
      </c>
      <c r="E547" t="e">
        <f t="shared" si="8"/>
        <v>#NUM!</v>
      </c>
      <c r="G547" s="6" t="b">
        <f>IF(Statistik!B549&gt;0,LN(Statistik!B549))</f>
        <v>0</v>
      </c>
    </row>
    <row r="548" spans="1:7" x14ac:dyDescent="0.2">
      <c r="A548">
        <v>547</v>
      </c>
      <c r="B548" t="e">
        <f>SMALL(Statistik!B$4:B$10002,A548)</f>
        <v>#NUM!</v>
      </c>
      <c r="C548" t="e">
        <f>IF(Statistik!$B550=0,NA(),($A548-($A548-$A547)/2)/Statistik!$F$9)</f>
        <v>#N/A</v>
      </c>
      <c r="D548" t="e">
        <f>IF(Statistik!$B550=0,NA(),NORMSINV($C548))</f>
        <v>#N/A</v>
      </c>
      <c r="E548" t="e">
        <f t="shared" si="8"/>
        <v>#NUM!</v>
      </c>
      <c r="G548" s="6" t="b">
        <f>IF(Statistik!B550&gt;0,LN(Statistik!B550))</f>
        <v>0</v>
      </c>
    </row>
    <row r="549" spans="1:7" x14ac:dyDescent="0.2">
      <c r="A549">
        <v>548</v>
      </c>
      <c r="B549" t="e">
        <f>SMALL(Statistik!B$4:B$10002,A549)</f>
        <v>#NUM!</v>
      </c>
      <c r="C549" t="e">
        <f>IF(Statistik!$B551=0,NA(),($A549-($A549-$A548)/2)/Statistik!$F$9)</f>
        <v>#N/A</v>
      </c>
      <c r="D549" t="e">
        <f>IF(Statistik!$B551=0,NA(),NORMSINV($C549))</f>
        <v>#N/A</v>
      </c>
      <c r="E549" t="e">
        <f t="shared" si="8"/>
        <v>#NUM!</v>
      </c>
      <c r="G549" s="6" t="b">
        <f>IF(Statistik!B551&gt;0,LN(Statistik!B551))</f>
        <v>0</v>
      </c>
    </row>
    <row r="550" spans="1:7" x14ac:dyDescent="0.2">
      <c r="A550">
        <v>549</v>
      </c>
      <c r="B550" t="e">
        <f>SMALL(Statistik!B$4:B$10002,A550)</f>
        <v>#NUM!</v>
      </c>
      <c r="C550" t="e">
        <f>IF(Statistik!$B552=0,NA(),($A550-($A550-$A549)/2)/Statistik!$F$9)</f>
        <v>#N/A</v>
      </c>
      <c r="D550" t="e">
        <f>IF(Statistik!$B552=0,NA(),NORMSINV($C550))</f>
        <v>#N/A</v>
      </c>
      <c r="E550" t="e">
        <f t="shared" si="8"/>
        <v>#NUM!</v>
      </c>
      <c r="G550" s="6" t="b">
        <f>IF(Statistik!B552&gt;0,LN(Statistik!B552))</f>
        <v>0</v>
      </c>
    </row>
    <row r="551" spans="1:7" x14ac:dyDescent="0.2">
      <c r="A551">
        <v>550</v>
      </c>
      <c r="B551" t="e">
        <f>SMALL(Statistik!B$4:B$10002,A551)</f>
        <v>#NUM!</v>
      </c>
      <c r="C551" t="e">
        <f>IF(Statistik!$B553=0,NA(),($A551-($A551-$A550)/2)/Statistik!$F$9)</f>
        <v>#N/A</v>
      </c>
      <c r="D551" t="e">
        <f>IF(Statistik!$B553=0,NA(),NORMSINV($C551))</f>
        <v>#N/A</v>
      </c>
      <c r="E551" t="e">
        <f t="shared" si="8"/>
        <v>#NUM!</v>
      </c>
      <c r="G551" s="6" t="b">
        <f>IF(Statistik!B553&gt;0,LN(Statistik!B553))</f>
        <v>0</v>
      </c>
    </row>
    <row r="552" spans="1:7" x14ac:dyDescent="0.2">
      <c r="A552">
        <v>551</v>
      </c>
      <c r="B552" t="e">
        <f>SMALL(Statistik!B$4:B$10002,A552)</f>
        <v>#NUM!</v>
      </c>
      <c r="C552" t="e">
        <f>IF(Statistik!$B554=0,NA(),($A552-($A552-$A551)/2)/Statistik!$F$9)</f>
        <v>#N/A</v>
      </c>
      <c r="D552" t="e">
        <f>IF(Statistik!$B554=0,NA(),NORMSINV($C552))</f>
        <v>#N/A</v>
      </c>
      <c r="E552" t="e">
        <f t="shared" si="8"/>
        <v>#NUM!</v>
      </c>
      <c r="G552" s="6" t="b">
        <f>IF(Statistik!B554&gt;0,LN(Statistik!B554))</f>
        <v>0</v>
      </c>
    </row>
    <row r="553" spans="1:7" x14ac:dyDescent="0.2">
      <c r="A553">
        <v>552</v>
      </c>
      <c r="B553" t="e">
        <f>SMALL(Statistik!B$4:B$10002,A553)</f>
        <v>#NUM!</v>
      </c>
      <c r="C553" t="e">
        <f>IF(Statistik!$B555=0,NA(),($A553-($A553-$A552)/2)/Statistik!$F$9)</f>
        <v>#N/A</v>
      </c>
      <c r="D553" t="e">
        <f>IF(Statistik!$B555=0,NA(),NORMSINV($C553))</f>
        <v>#N/A</v>
      </c>
      <c r="E553" t="e">
        <f t="shared" si="8"/>
        <v>#NUM!</v>
      </c>
      <c r="G553" s="6" t="b">
        <f>IF(Statistik!B555&gt;0,LN(Statistik!B555))</f>
        <v>0</v>
      </c>
    </row>
    <row r="554" spans="1:7" x14ac:dyDescent="0.2">
      <c r="A554">
        <v>553</v>
      </c>
      <c r="B554" t="e">
        <f>SMALL(Statistik!B$4:B$10002,A554)</f>
        <v>#NUM!</v>
      </c>
      <c r="C554" t="e">
        <f>IF(Statistik!$B556=0,NA(),($A554-($A554-$A553)/2)/Statistik!$F$9)</f>
        <v>#N/A</v>
      </c>
      <c r="D554" t="e">
        <f>IF(Statistik!$B556=0,NA(),NORMSINV($C554))</f>
        <v>#N/A</v>
      </c>
      <c r="E554" t="e">
        <f t="shared" si="8"/>
        <v>#NUM!</v>
      </c>
      <c r="G554" s="6" t="b">
        <f>IF(Statistik!B556&gt;0,LN(Statistik!B556))</f>
        <v>0</v>
      </c>
    </row>
    <row r="555" spans="1:7" x14ac:dyDescent="0.2">
      <c r="A555">
        <v>554</v>
      </c>
      <c r="B555" t="e">
        <f>SMALL(Statistik!B$4:B$10002,A555)</f>
        <v>#NUM!</v>
      </c>
      <c r="C555" t="e">
        <f>IF(Statistik!$B557=0,NA(),($A555-($A555-$A554)/2)/Statistik!$F$9)</f>
        <v>#N/A</v>
      </c>
      <c r="D555" t="e">
        <f>IF(Statistik!$B557=0,NA(),NORMSINV($C555))</f>
        <v>#N/A</v>
      </c>
      <c r="E555" t="e">
        <f t="shared" si="8"/>
        <v>#NUM!</v>
      </c>
      <c r="G555" s="6" t="b">
        <f>IF(Statistik!B557&gt;0,LN(Statistik!B557))</f>
        <v>0</v>
      </c>
    </row>
    <row r="556" spans="1:7" x14ac:dyDescent="0.2">
      <c r="A556">
        <v>555</v>
      </c>
      <c r="B556" t="e">
        <f>SMALL(Statistik!B$4:B$10002,A556)</f>
        <v>#NUM!</v>
      </c>
      <c r="C556" t="e">
        <f>IF(Statistik!$B558=0,NA(),($A556-($A556-$A555)/2)/Statistik!$F$9)</f>
        <v>#N/A</v>
      </c>
      <c r="D556" t="e">
        <f>IF(Statistik!$B558=0,NA(),NORMSINV($C556))</f>
        <v>#N/A</v>
      </c>
      <c r="E556" t="e">
        <f t="shared" si="8"/>
        <v>#NUM!</v>
      </c>
      <c r="G556" s="6" t="b">
        <f>IF(Statistik!B558&gt;0,LN(Statistik!B558))</f>
        <v>0</v>
      </c>
    </row>
    <row r="557" spans="1:7" x14ac:dyDescent="0.2">
      <c r="A557">
        <v>556</v>
      </c>
      <c r="B557" t="e">
        <f>SMALL(Statistik!B$4:B$10002,A557)</f>
        <v>#NUM!</v>
      </c>
      <c r="C557" t="e">
        <f>IF(Statistik!$B559=0,NA(),($A557-($A557-$A556)/2)/Statistik!$F$9)</f>
        <v>#N/A</v>
      </c>
      <c r="D557" t="e">
        <f>IF(Statistik!$B559=0,NA(),NORMSINV($C557))</f>
        <v>#N/A</v>
      </c>
      <c r="E557" t="e">
        <f t="shared" si="8"/>
        <v>#NUM!</v>
      </c>
      <c r="G557" s="6" t="b">
        <f>IF(Statistik!B559&gt;0,LN(Statistik!B559))</f>
        <v>0</v>
      </c>
    </row>
    <row r="558" spans="1:7" x14ac:dyDescent="0.2">
      <c r="A558">
        <v>557</v>
      </c>
      <c r="B558" t="e">
        <f>SMALL(Statistik!B$4:B$10002,A558)</f>
        <v>#NUM!</v>
      </c>
      <c r="C558" t="e">
        <f>IF(Statistik!$B560=0,NA(),($A558-($A558-$A557)/2)/Statistik!$F$9)</f>
        <v>#N/A</v>
      </c>
      <c r="D558" t="e">
        <f>IF(Statistik!$B560=0,NA(),NORMSINV($C558))</f>
        <v>#N/A</v>
      </c>
      <c r="E558" t="e">
        <f t="shared" si="8"/>
        <v>#NUM!</v>
      </c>
      <c r="G558" s="6" t="b">
        <f>IF(Statistik!B560&gt;0,LN(Statistik!B560))</f>
        <v>0</v>
      </c>
    </row>
    <row r="559" spans="1:7" x14ac:dyDescent="0.2">
      <c r="A559">
        <v>558</v>
      </c>
      <c r="B559" t="e">
        <f>SMALL(Statistik!B$4:B$10002,A559)</f>
        <v>#NUM!</v>
      </c>
      <c r="C559" t="e">
        <f>IF(Statistik!$B561=0,NA(),($A559-($A559-$A558)/2)/Statistik!$F$9)</f>
        <v>#N/A</v>
      </c>
      <c r="D559" t="e">
        <f>IF(Statistik!$B561=0,NA(),NORMSINV($C559))</f>
        <v>#N/A</v>
      </c>
      <c r="E559" t="e">
        <f t="shared" si="8"/>
        <v>#NUM!</v>
      </c>
      <c r="G559" s="6" t="b">
        <f>IF(Statistik!B561&gt;0,LN(Statistik!B561))</f>
        <v>0</v>
      </c>
    </row>
    <row r="560" spans="1:7" x14ac:dyDescent="0.2">
      <c r="A560">
        <v>559</v>
      </c>
      <c r="B560" t="e">
        <f>SMALL(Statistik!B$4:B$10002,A560)</f>
        <v>#NUM!</v>
      </c>
      <c r="C560" t="e">
        <f>IF(Statistik!$B562=0,NA(),($A560-($A560-$A559)/2)/Statistik!$F$9)</f>
        <v>#N/A</v>
      </c>
      <c r="D560" t="e">
        <f>IF(Statistik!$B562=0,NA(),NORMSINV($C560))</f>
        <v>#N/A</v>
      </c>
      <c r="E560" t="e">
        <f t="shared" si="8"/>
        <v>#NUM!</v>
      </c>
      <c r="G560" s="6" t="b">
        <f>IF(Statistik!B562&gt;0,LN(Statistik!B562))</f>
        <v>0</v>
      </c>
    </row>
    <row r="561" spans="1:7" x14ac:dyDescent="0.2">
      <c r="A561">
        <v>560</v>
      </c>
      <c r="B561" t="e">
        <f>SMALL(Statistik!B$4:B$10002,A561)</f>
        <v>#NUM!</v>
      </c>
      <c r="C561" t="e">
        <f>IF(Statistik!$B563=0,NA(),($A561-($A561-$A560)/2)/Statistik!$F$9)</f>
        <v>#N/A</v>
      </c>
      <c r="D561" t="e">
        <f>IF(Statistik!$B563=0,NA(),NORMSINV($C561))</f>
        <v>#N/A</v>
      </c>
      <c r="E561" t="e">
        <f t="shared" si="8"/>
        <v>#NUM!</v>
      </c>
      <c r="G561" s="6" t="b">
        <f>IF(Statistik!B563&gt;0,LN(Statistik!B563))</f>
        <v>0</v>
      </c>
    </row>
    <row r="562" spans="1:7" x14ac:dyDescent="0.2">
      <c r="A562">
        <v>561</v>
      </c>
      <c r="B562" t="e">
        <f>SMALL(Statistik!B$4:B$10002,A562)</f>
        <v>#NUM!</v>
      </c>
      <c r="C562" t="e">
        <f>IF(Statistik!$B564=0,NA(),($A562-($A562-$A561)/2)/Statistik!$F$9)</f>
        <v>#N/A</v>
      </c>
      <c r="D562" t="e">
        <f>IF(Statistik!$B564=0,NA(),NORMSINV($C562))</f>
        <v>#N/A</v>
      </c>
      <c r="E562" t="e">
        <f t="shared" si="8"/>
        <v>#NUM!</v>
      </c>
      <c r="G562" s="6" t="b">
        <f>IF(Statistik!B564&gt;0,LN(Statistik!B564))</f>
        <v>0</v>
      </c>
    </row>
    <row r="563" spans="1:7" x14ac:dyDescent="0.2">
      <c r="A563">
        <v>562</v>
      </c>
      <c r="B563" t="e">
        <f>SMALL(Statistik!B$4:B$10002,A563)</f>
        <v>#NUM!</v>
      </c>
      <c r="C563" t="e">
        <f>IF(Statistik!$B565=0,NA(),($A563-($A563-$A562)/2)/Statistik!$F$9)</f>
        <v>#N/A</v>
      </c>
      <c r="D563" t="e">
        <f>IF(Statistik!$B565=0,NA(),NORMSINV($C563))</f>
        <v>#N/A</v>
      </c>
      <c r="E563" t="e">
        <f t="shared" si="8"/>
        <v>#NUM!</v>
      </c>
      <c r="G563" s="6" t="b">
        <f>IF(Statistik!B565&gt;0,LN(Statistik!B565))</f>
        <v>0</v>
      </c>
    </row>
    <row r="564" spans="1:7" x14ac:dyDescent="0.2">
      <c r="A564">
        <v>563</v>
      </c>
      <c r="B564" t="e">
        <f>SMALL(Statistik!B$4:B$10002,A564)</f>
        <v>#NUM!</v>
      </c>
      <c r="C564" t="e">
        <f>IF(Statistik!$B566=0,NA(),($A564-($A564-$A563)/2)/Statistik!$F$9)</f>
        <v>#N/A</v>
      </c>
      <c r="D564" t="e">
        <f>IF(Statistik!$B566=0,NA(),NORMSINV($C564))</f>
        <v>#N/A</v>
      </c>
      <c r="E564" t="e">
        <f t="shared" si="8"/>
        <v>#NUM!</v>
      </c>
      <c r="G564" s="6" t="b">
        <f>IF(Statistik!B566&gt;0,LN(Statistik!B566))</f>
        <v>0</v>
      </c>
    </row>
    <row r="565" spans="1:7" x14ac:dyDescent="0.2">
      <c r="A565">
        <v>564</v>
      </c>
      <c r="B565" t="e">
        <f>SMALL(Statistik!B$4:B$10002,A565)</f>
        <v>#NUM!</v>
      </c>
      <c r="C565" t="e">
        <f>IF(Statistik!$B567=0,NA(),($A565-($A565-$A564)/2)/Statistik!$F$9)</f>
        <v>#N/A</v>
      </c>
      <c r="D565" t="e">
        <f>IF(Statistik!$B567=0,NA(),NORMSINV($C565))</f>
        <v>#N/A</v>
      </c>
      <c r="E565" t="e">
        <f t="shared" si="8"/>
        <v>#NUM!</v>
      </c>
      <c r="G565" s="6" t="b">
        <f>IF(Statistik!B567&gt;0,LN(Statistik!B567))</f>
        <v>0</v>
      </c>
    </row>
    <row r="566" spans="1:7" x14ac:dyDescent="0.2">
      <c r="A566">
        <v>565</v>
      </c>
      <c r="B566" t="e">
        <f>SMALL(Statistik!B$4:B$10002,A566)</f>
        <v>#NUM!</v>
      </c>
      <c r="C566" t="e">
        <f>IF(Statistik!$B568=0,NA(),($A566-($A566-$A565)/2)/Statistik!$F$9)</f>
        <v>#N/A</v>
      </c>
      <c r="D566" t="e">
        <f>IF(Statistik!$B568=0,NA(),NORMSINV($C566))</f>
        <v>#N/A</v>
      </c>
      <c r="E566" t="e">
        <f t="shared" si="8"/>
        <v>#NUM!</v>
      </c>
      <c r="G566" s="6" t="b">
        <f>IF(Statistik!B568&gt;0,LN(Statistik!B568))</f>
        <v>0</v>
      </c>
    </row>
    <row r="567" spans="1:7" x14ac:dyDescent="0.2">
      <c r="A567">
        <v>566</v>
      </c>
      <c r="B567" t="e">
        <f>SMALL(Statistik!B$4:B$10002,A567)</f>
        <v>#NUM!</v>
      </c>
      <c r="C567" t="e">
        <f>IF(Statistik!$B569=0,NA(),($A567-($A567-$A566)/2)/Statistik!$F$9)</f>
        <v>#N/A</v>
      </c>
      <c r="D567" t="e">
        <f>IF(Statistik!$B569=0,NA(),NORMSINV($C567))</f>
        <v>#N/A</v>
      </c>
      <c r="E567" t="e">
        <f t="shared" si="8"/>
        <v>#NUM!</v>
      </c>
      <c r="G567" s="6" t="b">
        <f>IF(Statistik!B569&gt;0,LN(Statistik!B569))</f>
        <v>0</v>
      </c>
    </row>
    <row r="568" spans="1:7" x14ac:dyDescent="0.2">
      <c r="A568">
        <v>567</v>
      </c>
      <c r="B568" t="e">
        <f>SMALL(Statistik!B$4:B$10002,A568)</f>
        <v>#NUM!</v>
      </c>
      <c r="C568" t="e">
        <f>IF(Statistik!$B570=0,NA(),($A568-($A568-$A567)/2)/Statistik!$F$9)</f>
        <v>#N/A</v>
      </c>
      <c r="D568" t="e">
        <f>IF(Statistik!$B570=0,NA(),NORMSINV($C568))</f>
        <v>#N/A</v>
      </c>
      <c r="E568" t="e">
        <f t="shared" si="8"/>
        <v>#NUM!</v>
      </c>
      <c r="G568" s="6" t="b">
        <f>IF(Statistik!B570&gt;0,LN(Statistik!B570))</f>
        <v>0</v>
      </c>
    </row>
    <row r="569" spans="1:7" x14ac:dyDescent="0.2">
      <c r="A569">
        <v>568</v>
      </c>
      <c r="B569" t="e">
        <f>SMALL(Statistik!B$4:B$10002,A569)</f>
        <v>#NUM!</v>
      </c>
      <c r="C569" t="e">
        <f>IF(Statistik!$B571=0,NA(),($A569-($A569-$A568)/2)/Statistik!$F$9)</f>
        <v>#N/A</v>
      </c>
      <c r="D569" t="e">
        <f>IF(Statistik!$B571=0,NA(),NORMSINV($C569))</f>
        <v>#N/A</v>
      </c>
      <c r="E569" t="e">
        <f t="shared" si="8"/>
        <v>#NUM!</v>
      </c>
      <c r="G569" s="6" t="b">
        <f>IF(Statistik!B571&gt;0,LN(Statistik!B571))</f>
        <v>0</v>
      </c>
    </row>
    <row r="570" spans="1:7" x14ac:dyDescent="0.2">
      <c r="A570">
        <v>569</v>
      </c>
      <c r="B570" t="e">
        <f>SMALL(Statistik!B$4:B$10002,A570)</f>
        <v>#NUM!</v>
      </c>
      <c r="C570" t="e">
        <f>IF(Statistik!$B572=0,NA(),($A570-($A570-$A569)/2)/Statistik!$F$9)</f>
        <v>#N/A</v>
      </c>
      <c r="D570" t="e">
        <f>IF(Statistik!$B572=0,NA(),NORMSINV($C570))</f>
        <v>#N/A</v>
      </c>
      <c r="E570" t="e">
        <f t="shared" si="8"/>
        <v>#NUM!</v>
      </c>
      <c r="G570" s="6" t="b">
        <f>IF(Statistik!B572&gt;0,LN(Statistik!B572))</f>
        <v>0</v>
      </c>
    </row>
    <row r="571" spans="1:7" x14ac:dyDescent="0.2">
      <c r="A571">
        <v>570</v>
      </c>
      <c r="B571" t="e">
        <f>SMALL(Statistik!B$4:B$10002,A571)</f>
        <v>#NUM!</v>
      </c>
      <c r="C571" t="e">
        <f>IF(Statistik!$B573=0,NA(),($A571-($A571-$A570)/2)/Statistik!$F$9)</f>
        <v>#N/A</v>
      </c>
      <c r="D571" t="e">
        <f>IF(Statistik!$B573=0,NA(),NORMSINV($C571))</f>
        <v>#N/A</v>
      </c>
      <c r="E571" t="e">
        <f t="shared" si="8"/>
        <v>#NUM!</v>
      </c>
      <c r="G571" s="6" t="b">
        <f>IF(Statistik!B573&gt;0,LN(Statistik!B573))</f>
        <v>0</v>
      </c>
    </row>
    <row r="572" spans="1:7" x14ac:dyDescent="0.2">
      <c r="A572">
        <v>571</v>
      </c>
      <c r="B572" t="e">
        <f>SMALL(Statistik!B$4:B$10002,A572)</f>
        <v>#NUM!</v>
      </c>
      <c r="C572" t="e">
        <f>IF(Statistik!$B574=0,NA(),($A572-($A572-$A571)/2)/Statistik!$F$9)</f>
        <v>#N/A</v>
      </c>
      <c r="D572" t="e">
        <f>IF(Statistik!$B574=0,NA(),NORMSINV($C572))</f>
        <v>#N/A</v>
      </c>
      <c r="E572" t="e">
        <f t="shared" si="8"/>
        <v>#NUM!</v>
      </c>
      <c r="G572" s="6" t="b">
        <f>IF(Statistik!B574&gt;0,LN(Statistik!B574))</f>
        <v>0</v>
      </c>
    </row>
    <row r="573" spans="1:7" x14ac:dyDescent="0.2">
      <c r="A573">
        <v>572</v>
      </c>
      <c r="B573" t="e">
        <f>SMALL(Statistik!B$4:B$10002,A573)</f>
        <v>#NUM!</v>
      </c>
      <c r="C573" t="e">
        <f>IF(Statistik!$B575=0,NA(),($A573-($A573-$A572)/2)/Statistik!$F$9)</f>
        <v>#N/A</v>
      </c>
      <c r="D573" t="e">
        <f>IF(Statistik!$B575=0,NA(),NORMSINV($C573))</f>
        <v>#N/A</v>
      </c>
      <c r="E573" t="e">
        <f t="shared" si="8"/>
        <v>#NUM!</v>
      </c>
      <c r="G573" s="6" t="b">
        <f>IF(Statistik!B575&gt;0,LN(Statistik!B575))</f>
        <v>0</v>
      </c>
    </row>
    <row r="574" spans="1:7" x14ac:dyDescent="0.2">
      <c r="A574">
        <v>573</v>
      </c>
      <c r="B574" t="e">
        <f>SMALL(Statistik!B$4:B$10002,A574)</f>
        <v>#NUM!</v>
      </c>
      <c r="C574" t="e">
        <f>IF(Statistik!$B576=0,NA(),($A574-($A574-$A573)/2)/Statistik!$F$9)</f>
        <v>#N/A</v>
      </c>
      <c r="D574" t="e">
        <f>IF(Statistik!$B576=0,NA(),NORMSINV($C574))</f>
        <v>#N/A</v>
      </c>
      <c r="E574" t="e">
        <f t="shared" si="8"/>
        <v>#NUM!</v>
      </c>
      <c r="G574" s="6" t="b">
        <f>IF(Statistik!B576&gt;0,LN(Statistik!B576))</f>
        <v>0</v>
      </c>
    </row>
    <row r="575" spans="1:7" x14ac:dyDescent="0.2">
      <c r="A575">
        <v>574</v>
      </c>
      <c r="B575" t="e">
        <f>SMALL(Statistik!B$4:B$10002,A575)</f>
        <v>#NUM!</v>
      </c>
      <c r="C575" t="e">
        <f>IF(Statistik!$B577=0,NA(),($A575-($A575-$A574)/2)/Statistik!$F$9)</f>
        <v>#N/A</v>
      </c>
      <c r="D575" t="e">
        <f>IF(Statistik!$B577=0,NA(),NORMSINV($C575))</f>
        <v>#N/A</v>
      </c>
      <c r="E575" t="e">
        <f t="shared" si="8"/>
        <v>#NUM!</v>
      </c>
      <c r="G575" s="6" t="b">
        <f>IF(Statistik!B577&gt;0,LN(Statistik!B577))</f>
        <v>0</v>
      </c>
    </row>
    <row r="576" spans="1:7" x14ac:dyDescent="0.2">
      <c r="A576">
        <v>575</v>
      </c>
      <c r="B576" t="e">
        <f>SMALL(Statistik!B$4:B$10002,A576)</f>
        <v>#NUM!</v>
      </c>
      <c r="C576" t="e">
        <f>IF(Statistik!$B578=0,NA(),($A576-($A576-$A575)/2)/Statistik!$F$9)</f>
        <v>#N/A</v>
      </c>
      <c r="D576" t="e">
        <f>IF(Statistik!$B578=0,NA(),NORMSINV($C576))</f>
        <v>#N/A</v>
      </c>
      <c r="E576" t="e">
        <f t="shared" si="8"/>
        <v>#NUM!</v>
      </c>
      <c r="G576" s="6" t="b">
        <f>IF(Statistik!B578&gt;0,LN(Statistik!B578))</f>
        <v>0</v>
      </c>
    </row>
    <row r="577" spans="1:7" x14ac:dyDescent="0.2">
      <c r="A577">
        <v>576</v>
      </c>
      <c r="B577" t="e">
        <f>SMALL(Statistik!B$4:B$10002,A577)</f>
        <v>#NUM!</v>
      </c>
      <c r="C577" t="e">
        <f>IF(Statistik!$B579=0,NA(),($A577-($A577-$A576)/2)/Statistik!$F$9)</f>
        <v>#N/A</v>
      </c>
      <c r="D577" t="e">
        <f>IF(Statistik!$B579=0,NA(),NORMSINV($C577))</f>
        <v>#N/A</v>
      </c>
      <c r="E577" t="e">
        <f t="shared" si="8"/>
        <v>#NUM!</v>
      </c>
      <c r="G577" s="6" t="b">
        <f>IF(Statistik!B579&gt;0,LN(Statistik!B579))</f>
        <v>0</v>
      </c>
    </row>
    <row r="578" spans="1:7" x14ac:dyDescent="0.2">
      <c r="A578">
        <v>577</v>
      </c>
      <c r="B578" t="e">
        <f>SMALL(Statistik!B$4:B$10002,A578)</f>
        <v>#NUM!</v>
      </c>
      <c r="C578" t="e">
        <f>IF(Statistik!$B580=0,NA(),($A578-($A578-$A577)/2)/Statistik!$F$9)</f>
        <v>#N/A</v>
      </c>
      <c r="D578" t="e">
        <f>IF(Statistik!$B580=0,NA(),NORMSINV($C578))</f>
        <v>#N/A</v>
      </c>
      <c r="E578" t="e">
        <f t="shared" si="8"/>
        <v>#NUM!</v>
      </c>
      <c r="G578" s="6" t="b">
        <f>IF(Statistik!B580&gt;0,LN(Statistik!B580))</f>
        <v>0</v>
      </c>
    </row>
    <row r="579" spans="1:7" x14ac:dyDescent="0.2">
      <c r="A579">
        <v>578</v>
      </c>
      <c r="B579" t="e">
        <f>SMALL(Statistik!B$4:B$10002,A579)</f>
        <v>#NUM!</v>
      </c>
      <c r="C579" t="e">
        <f>IF(Statistik!$B581=0,NA(),($A579-($A579-$A578)/2)/Statistik!$F$9)</f>
        <v>#N/A</v>
      </c>
      <c r="D579" t="e">
        <f>IF(Statistik!$B581=0,NA(),NORMSINV($C579))</f>
        <v>#N/A</v>
      </c>
      <c r="E579" t="e">
        <f t="shared" ref="E579:E642" si="9">IF(B579=0,NA(),LOG10(B579))</f>
        <v>#NUM!</v>
      </c>
      <c r="G579" s="6" t="b">
        <f>IF(Statistik!B581&gt;0,LN(Statistik!B581))</f>
        <v>0</v>
      </c>
    </row>
    <row r="580" spans="1:7" x14ac:dyDescent="0.2">
      <c r="A580">
        <v>579</v>
      </c>
      <c r="B580" t="e">
        <f>SMALL(Statistik!B$4:B$10002,A580)</f>
        <v>#NUM!</v>
      </c>
      <c r="C580" t="e">
        <f>IF(Statistik!$B582=0,NA(),($A580-($A580-$A579)/2)/Statistik!$F$9)</f>
        <v>#N/A</v>
      </c>
      <c r="D580" t="e">
        <f>IF(Statistik!$B582=0,NA(),NORMSINV($C580))</f>
        <v>#N/A</v>
      </c>
      <c r="E580" t="e">
        <f t="shared" si="9"/>
        <v>#NUM!</v>
      </c>
      <c r="G580" s="6" t="b">
        <f>IF(Statistik!B582&gt;0,LN(Statistik!B582))</f>
        <v>0</v>
      </c>
    </row>
    <row r="581" spans="1:7" x14ac:dyDescent="0.2">
      <c r="A581">
        <v>580</v>
      </c>
      <c r="B581" t="e">
        <f>SMALL(Statistik!B$4:B$10002,A581)</f>
        <v>#NUM!</v>
      </c>
      <c r="C581" t="e">
        <f>IF(Statistik!$B583=0,NA(),($A581-($A581-$A580)/2)/Statistik!$F$9)</f>
        <v>#N/A</v>
      </c>
      <c r="D581" t="e">
        <f>IF(Statistik!$B583=0,NA(),NORMSINV($C581))</f>
        <v>#N/A</v>
      </c>
      <c r="E581" t="e">
        <f t="shared" si="9"/>
        <v>#NUM!</v>
      </c>
      <c r="G581" s="6" t="b">
        <f>IF(Statistik!B583&gt;0,LN(Statistik!B583))</f>
        <v>0</v>
      </c>
    </row>
    <row r="582" spans="1:7" x14ac:dyDescent="0.2">
      <c r="A582">
        <v>581</v>
      </c>
      <c r="B582" t="e">
        <f>SMALL(Statistik!B$4:B$10002,A582)</f>
        <v>#NUM!</v>
      </c>
      <c r="C582" t="e">
        <f>IF(Statistik!$B584=0,NA(),($A582-($A582-$A581)/2)/Statistik!$F$9)</f>
        <v>#N/A</v>
      </c>
      <c r="D582" t="e">
        <f>IF(Statistik!$B584=0,NA(),NORMSINV($C582))</f>
        <v>#N/A</v>
      </c>
      <c r="E582" t="e">
        <f t="shared" si="9"/>
        <v>#NUM!</v>
      </c>
      <c r="G582" s="6" t="b">
        <f>IF(Statistik!B584&gt;0,LN(Statistik!B584))</f>
        <v>0</v>
      </c>
    </row>
    <row r="583" spans="1:7" x14ac:dyDescent="0.2">
      <c r="A583">
        <v>582</v>
      </c>
      <c r="B583" t="e">
        <f>SMALL(Statistik!B$4:B$10002,A583)</f>
        <v>#NUM!</v>
      </c>
      <c r="C583" t="e">
        <f>IF(Statistik!$B585=0,NA(),($A583-($A583-$A582)/2)/Statistik!$F$9)</f>
        <v>#N/A</v>
      </c>
      <c r="D583" t="e">
        <f>IF(Statistik!$B585=0,NA(),NORMSINV($C583))</f>
        <v>#N/A</v>
      </c>
      <c r="E583" t="e">
        <f t="shared" si="9"/>
        <v>#NUM!</v>
      </c>
      <c r="G583" s="6" t="b">
        <f>IF(Statistik!B585&gt;0,LN(Statistik!B585))</f>
        <v>0</v>
      </c>
    </row>
    <row r="584" spans="1:7" x14ac:dyDescent="0.2">
      <c r="A584">
        <v>583</v>
      </c>
      <c r="B584" t="e">
        <f>SMALL(Statistik!B$4:B$10002,A584)</f>
        <v>#NUM!</v>
      </c>
      <c r="C584" t="e">
        <f>IF(Statistik!$B586=0,NA(),($A584-($A584-$A583)/2)/Statistik!$F$9)</f>
        <v>#N/A</v>
      </c>
      <c r="D584" t="e">
        <f>IF(Statistik!$B586=0,NA(),NORMSINV($C584))</f>
        <v>#N/A</v>
      </c>
      <c r="E584" t="e">
        <f t="shared" si="9"/>
        <v>#NUM!</v>
      </c>
      <c r="G584" s="6" t="b">
        <f>IF(Statistik!B586&gt;0,LN(Statistik!B586))</f>
        <v>0</v>
      </c>
    </row>
    <row r="585" spans="1:7" x14ac:dyDescent="0.2">
      <c r="A585">
        <v>584</v>
      </c>
      <c r="B585" t="e">
        <f>SMALL(Statistik!B$4:B$10002,A585)</f>
        <v>#NUM!</v>
      </c>
      <c r="C585" t="e">
        <f>IF(Statistik!$B587=0,NA(),($A585-($A585-$A584)/2)/Statistik!$F$9)</f>
        <v>#N/A</v>
      </c>
      <c r="D585" t="e">
        <f>IF(Statistik!$B587=0,NA(),NORMSINV($C585))</f>
        <v>#N/A</v>
      </c>
      <c r="E585" t="e">
        <f t="shared" si="9"/>
        <v>#NUM!</v>
      </c>
      <c r="G585" s="6" t="b">
        <f>IF(Statistik!B587&gt;0,LN(Statistik!B587))</f>
        <v>0</v>
      </c>
    </row>
    <row r="586" spans="1:7" x14ac:dyDescent="0.2">
      <c r="A586">
        <v>585</v>
      </c>
      <c r="B586" t="e">
        <f>SMALL(Statistik!B$4:B$10002,A586)</f>
        <v>#NUM!</v>
      </c>
      <c r="C586" t="e">
        <f>IF(Statistik!$B588=0,NA(),($A586-($A586-$A585)/2)/Statistik!$F$9)</f>
        <v>#N/A</v>
      </c>
      <c r="D586" t="e">
        <f>IF(Statistik!$B588=0,NA(),NORMSINV($C586))</f>
        <v>#N/A</v>
      </c>
      <c r="E586" t="e">
        <f t="shared" si="9"/>
        <v>#NUM!</v>
      </c>
      <c r="G586" s="6" t="b">
        <f>IF(Statistik!B588&gt;0,LN(Statistik!B588))</f>
        <v>0</v>
      </c>
    </row>
    <row r="587" spans="1:7" x14ac:dyDescent="0.2">
      <c r="A587">
        <v>586</v>
      </c>
      <c r="B587" t="e">
        <f>SMALL(Statistik!B$4:B$10002,A587)</f>
        <v>#NUM!</v>
      </c>
      <c r="C587" t="e">
        <f>IF(Statistik!$B589=0,NA(),($A587-($A587-$A586)/2)/Statistik!$F$9)</f>
        <v>#N/A</v>
      </c>
      <c r="D587" t="e">
        <f>IF(Statistik!$B589=0,NA(),NORMSINV($C587))</f>
        <v>#N/A</v>
      </c>
      <c r="E587" t="e">
        <f t="shared" si="9"/>
        <v>#NUM!</v>
      </c>
      <c r="G587" s="6" t="b">
        <f>IF(Statistik!B589&gt;0,LN(Statistik!B589))</f>
        <v>0</v>
      </c>
    </row>
    <row r="588" spans="1:7" x14ac:dyDescent="0.2">
      <c r="A588">
        <v>587</v>
      </c>
      <c r="B588" t="e">
        <f>SMALL(Statistik!B$4:B$10002,A588)</f>
        <v>#NUM!</v>
      </c>
      <c r="C588" t="e">
        <f>IF(Statistik!$B590=0,NA(),($A588-($A588-$A587)/2)/Statistik!$F$9)</f>
        <v>#N/A</v>
      </c>
      <c r="D588" t="e">
        <f>IF(Statistik!$B590=0,NA(),NORMSINV($C588))</f>
        <v>#N/A</v>
      </c>
      <c r="E588" t="e">
        <f t="shared" si="9"/>
        <v>#NUM!</v>
      </c>
      <c r="G588" s="6" t="b">
        <f>IF(Statistik!B590&gt;0,LN(Statistik!B590))</f>
        <v>0</v>
      </c>
    </row>
    <row r="589" spans="1:7" x14ac:dyDescent="0.2">
      <c r="A589">
        <v>588</v>
      </c>
      <c r="B589" t="e">
        <f>SMALL(Statistik!B$4:B$10002,A589)</f>
        <v>#NUM!</v>
      </c>
      <c r="C589" t="e">
        <f>IF(Statistik!$B591=0,NA(),($A589-($A589-$A588)/2)/Statistik!$F$9)</f>
        <v>#N/A</v>
      </c>
      <c r="D589" t="e">
        <f>IF(Statistik!$B591=0,NA(),NORMSINV($C589))</f>
        <v>#N/A</v>
      </c>
      <c r="E589" t="e">
        <f t="shared" si="9"/>
        <v>#NUM!</v>
      </c>
      <c r="G589" s="6" t="b">
        <f>IF(Statistik!B591&gt;0,LN(Statistik!B591))</f>
        <v>0</v>
      </c>
    </row>
    <row r="590" spans="1:7" x14ac:dyDescent="0.2">
      <c r="A590">
        <v>589</v>
      </c>
      <c r="B590" t="e">
        <f>SMALL(Statistik!B$4:B$10002,A590)</f>
        <v>#NUM!</v>
      </c>
      <c r="C590" t="e">
        <f>IF(Statistik!$B592=0,NA(),($A590-($A590-$A589)/2)/Statistik!$F$9)</f>
        <v>#N/A</v>
      </c>
      <c r="D590" t="e">
        <f>IF(Statistik!$B592=0,NA(),NORMSINV($C590))</f>
        <v>#N/A</v>
      </c>
      <c r="E590" t="e">
        <f t="shared" si="9"/>
        <v>#NUM!</v>
      </c>
      <c r="G590" s="6" t="b">
        <f>IF(Statistik!B592&gt;0,LN(Statistik!B592))</f>
        <v>0</v>
      </c>
    </row>
    <row r="591" spans="1:7" x14ac:dyDescent="0.2">
      <c r="A591">
        <v>590</v>
      </c>
      <c r="B591" t="e">
        <f>SMALL(Statistik!B$4:B$10002,A591)</f>
        <v>#NUM!</v>
      </c>
      <c r="C591" t="e">
        <f>IF(Statistik!$B593=0,NA(),($A591-($A591-$A590)/2)/Statistik!$F$9)</f>
        <v>#N/A</v>
      </c>
      <c r="D591" t="e">
        <f>IF(Statistik!$B593=0,NA(),NORMSINV($C591))</f>
        <v>#N/A</v>
      </c>
      <c r="E591" t="e">
        <f t="shared" si="9"/>
        <v>#NUM!</v>
      </c>
      <c r="G591" s="6" t="b">
        <f>IF(Statistik!B593&gt;0,LN(Statistik!B593))</f>
        <v>0</v>
      </c>
    </row>
    <row r="592" spans="1:7" x14ac:dyDescent="0.2">
      <c r="A592">
        <v>591</v>
      </c>
      <c r="B592" t="e">
        <f>SMALL(Statistik!B$4:B$10002,A592)</f>
        <v>#NUM!</v>
      </c>
      <c r="C592" t="e">
        <f>IF(Statistik!$B594=0,NA(),($A592-($A592-$A591)/2)/Statistik!$F$9)</f>
        <v>#N/A</v>
      </c>
      <c r="D592" t="e">
        <f>IF(Statistik!$B594=0,NA(),NORMSINV($C592))</f>
        <v>#N/A</v>
      </c>
      <c r="E592" t="e">
        <f t="shared" si="9"/>
        <v>#NUM!</v>
      </c>
      <c r="G592" s="6" t="b">
        <f>IF(Statistik!B594&gt;0,LN(Statistik!B594))</f>
        <v>0</v>
      </c>
    </row>
    <row r="593" spans="1:7" x14ac:dyDescent="0.2">
      <c r="A593">
        <v>592</v>
      </c>
      <c r="B593" t="e">
        <f>SMALL(Statistik!B$4:B$10002,A593)</f>
        <v>#NUM!</v>
      </c>
      <c r="C593" t="e">
        <f>IF(Statistik!$B595=0,NA(),($A593-($A593-$A592)/2)/Statistik!$F$9)</f>
        <v>#N/A</v>
      </c>
      <c r="D593" t="e">
        <f>IF(Statistik!$B595=0,NA(),NORMSINV($C593))</f>
        <v>#N/A</v>
      </c>
      <c r="E593" t="e">
        <f t="shared" si="9"/>
        <v>#NUM!</v>
      </c>
      <c r="G593" s="6" t="b">
        <f>IF(Statistik!B595&gt;0,LN(Statistik!B595))</f>
        <v>0</v>
      </c>
    </row>
    <row r="594" spans="1:7" x14ac:dyDescent="0.2">
      <c r="A594">
        <v>593</v>
      </c>
      <c r="B594" t="e">
        <f>SMALL(Statistik!B$4:B$10002,A594)</f>
        <v>#NUM!</v>
      </c>
      <c r="C594" t="e">
        <f>IF(Statistik!$B596=0,NA(),($A594-($A594-$A593)/2)/Statistik!$F$9)</f>
        <v>#N/A</v>
      </c>
      <c r="D594" t="e">
        <f>IF(Statistik!$B596=0,NA(),NORMSINV($C594))</f>
        <v>#N/A</v>
      </c>
      <c r="E594" t="e">
        <f t="shared" si="9"/>
        <v>#NUM!</v>
      </c>
      <c r="G594" s="6" t="b">
        <f>IF(Statistik!B596&gt;0,LN(Statistik!B596))</f>
        <v>0</v>
      </c>
    </row>
    <row r="595" spans="1:7" x14ac:dyDescent="0.2">
      <c r="A595">
        <v>594</v>
      </c>
      <c r="B595" t="e">
        <f>SMALL(Statistik!B$4:B$10002,A595)</f>
        <v>#NUM!</v>
      </c>
      <c r="C595" t="e">
        <f>IF(Statistik!$B597=0,NA(),($A595-($A595-$A594)/2)/Statistik!$F$9)</f>
        <v>#N/A</v>
      </c>
      <c r="D595" t="e">
        <f>IF(Statistik!$B597=0,NA(),NORMSINV($C595))</f>
        <v>#N/A</v>
      </c>
      <c r="E595" t="e">
        <f t="shared" si="9"/>
        <v>#NUM!</v>
      </c>
      <c r="G595" s="6" t="b">
        <f>IF(Statistik!B597&gt;0,LN(Statistik!B597))</f>
        <v>0</v>
      </c>
    </row>
    <row r="596" spans="1:7" x14ac:dyDescent="0.2">
      <c r="A596">
        <v>595</v>
      </c>
      <c r="B596" t="e">
        <f>SMALL(Statistik!B$4:B$10002,A596)</f>
        <v>#NUM!</v>
      </c>
      <c r="C596" t="e">
        <f>IF(Statistik!$B598=0,NA(),($A596-($A596-$A595)/2)/Statistik!$F$9)</f>
        <v>#N/A</v>
      </c>
      <c r="D596" t="e">
        <f>IF(Statistik!$B598=0,NA(),NORMSINV($C596))</f>
        <v>#N/A</v>
      </c>
      <c r="E596" t="e">
        <f t="shared" si="9"/>
        <v>#NUM!</v>
      </c>
      <c r="G596" s="6" t="b">
        <f>IF(Statistik!B598&gt;0,LN(Statistik!B598))</f>
        <v>0</v>
      </c>
    </row>
    <row r="597" spans="1:7" x14ac:dyDescent="0.2">
      <c r="A597">
        <v>596</v>
      </c>
      <c r="B597" t="e">
        <f>SMALL(Statistik!B$4:B$10002,A597)</f>
        <v>#NUM!</v>
      </c>
      <c r="C597" t="e">
        <f>IF(Statistik!$B599=0,NA(),($A597-($A597-$A596)/2)/Statistik!$F$9)</f>
        <v>#N/A</v>
      </c>
      <c r="D597" t="e">
        <f>IF(Statistik!$B599=0,NA(),NORMSINV($C597))</f>
        <v>#N/A</v>
      </c>
      <c r="E597" t="e">
        <f t="shared" si="9"/>
        <v>#NUM!</v>
      </c>
      <c r="G597" s="6" t="b">
        <f>IF(Statistik!B599&gt;0,LN(Statistik!B599))</f>
        <v>0</v>
      </c>
    </row>
    <row r="598" spans="1:7" x14ac:dyDescent="0.2">
      <c r="A598">
        <v>597</v>
      </c>
      <c r="B598" t="e">
        <f>SMALL(Statistik!B$4:B$10002,A598)</f>
        <v>#NUM!</v>
      </c>
      <c r="C598" t="e">
        <f>IF(Statistik!$B600=0,NA(),($A598-($A598-$A597)/2)/Statistik!$F$9)</f>
        <v>#N/A</v>
      </c>
      <c r="D598" t="e">
        <f>IF(Statistik!$B600=0,NA(),NORMSINV($C598))</f>
        <v>#N/A</v>
      </c>
      <c r="E598" t="e">
        <f t="shared" si="9"/>
        <v>#NUM!</v>
      </c>
      <c r="G598" s="6" t="b">
        <f>IF(Statistik!B600&gt;0,LN(Statistik!B600))</f>
        <v>0</v>
      </c>
    </row>
    <row r="599" spans="1:7" x14ac:dyDescent="0.2">
      <c r="A599">
        <v>598</v>
      </c>
      <c r="B599" t="e">
        <f>SMALL(Statistik!B$4:B$10002,A599)</f>
        <v>#NUM!</v>
      </c>
      <c r="C599" t="e">
        <f>IF(Statistik!$B601=0,NA(),($A599-($A599-$A598)/2)/Statistik!$F$9)</f>
        <v>#N/A</v>
      </c>
      <c r="D599" t="e">
        <f>IF(Statistik!$B601=0,NA(),NORMSINV($C599))</f>
        <v>#N/A</v>
      </c>
      <c r="E599" t="e">
        <f t="shared" si="9"/>
        <v>#NUM!</v>
      </c>
      <c r="G599" s="6" t="b">
        <f>IF(Statistik!B601&gt;0,LN(Statistik!B601))</f>
        <v>0</v>
      </c>
    </row>
    <row r="600" spans="1:7" x14ac:dyDescent="0.2">
      <c r="A600">
        <v>599</v>
      </c>
      <c r="B600" t="e">
        <f>SMALL(Statistik!B$4:B$10002,A600)</f>
        <v>#NUM!</v>
      </c>
      <c r="C600" t="e">
        <f>IF(Statistik!$B602=0,NA(),($A600-($A600-$A599)/2)/Statistik!$F$9)</f>
        <v>#N/A</v>
      </c>
      <c r="D600" t="e">
        <f>IF(Statistik!$B602=0,NA(),NORMSINV($C600))</f>
        <v>#N/A</v>
      </c>
      <c r="E600" t="e">
        <f t="shared" si="9"/>
        <v>#NUM!</v>
      </c>
      <c r="G600" s="6" t="b">
        <f>IF(Statistik!B602&gt;0,LN(Statistik!B602))</f>
        <v>0</v>
      </c>
    </row>
    <row r="601" spans="1:7" x14ac:dyDescent="0.2">
      <c r="A601">
        <v>600</v>
      </c>
      <c r="B601" t="e">
        <f>SMALL(Statistik!B$4:B$10002,A601)</f>
        <v>#NUM!</v>
      </c>
      <c r="C601" t="e">
        <f>IF(Statistik!$B603=0,NA(),($A601-($A601-$A600)/2)/Statistik!$F$9)</f>
        <v>#N/A</v>
      </c>
      <c r="D601" t="e">
        <f>IF(Statistik!$B603=0,NA(),NORMSINV($C601))</f>
        <v>#N/A</v>
      </c>
      <c r="E601" t="e">
        <f t="shared" si="9"/>
        <v>#NUM!</v>
      </c>
      <c r="G601" s="6" t="b">
        <f>IF(Statistik!B603&gt;0,LN(Statistik!B603))</f>
        <v>0</v>
      </c>
    </row>
    <row r="602" spans="1:7" x14ac:dyDescent="0.2">
      <c r="A602">
        <v>601</v>
      </c>
      <c r="B602" t="e">
        <f>SMALL(Statistik!B$4:B$10002,A602)</f>
        <v>#NUM!</v>
      </c>
      <c r="C602" t="e">
        <f>IF(Statistik!$B604=0,NA(),($A602-($A602-$A601)/2)/Statistik!$F$9)</f>
        <v>#N/A</v>
      </c>
      <c r="D602" t="e">
        <f>IF(Statistik!$B604=0,NA(),NORMSINV($C602))</f>
        <v>#N/A</v>
      </c>
      <c r="E602" t="e">
        <f t="shared" si="9"/>
        <v>#NUM!</v>
      </c>
      <c r="G602" s="6" t="b">
        <f>IF(Statistik!B604&gt;0,LN(Statistik!B604))</f>
        <v>0</v>
      </c>
    </row>
    <row r="603" spans="1:7" x14ac:dyDescent="0.2">
      <c r="A603">
        <v>602</v>
      </c>
      <c r="B603" t="e">
        <f>SMALL(Statistik!B$4:B$10002,A603)</f>
        <v>#NUM!</v>
      </c>
      <c r="C603" t="e">
        <f>IF(Statistik!$B605=0,NA(),($A603-($A603-$A602)/2)/Statistik!$F$9)</f>
        <v>#N/A</v>
      </c>
      <c r="D603" t="e">
        <f>IF(Statistik!$B605=0,NA(),NORMSINV($C603))</f>
        <v>#N/A</v>
      </c>
      <c r="E603" t="e">
        <f t="shared" si="9"/>
        <v>#NUM!</v>
      </c>
      <c r="G603" s="6" t="b">
        <f>IF(Statistik!B605&gt;0,LN(Statistik!B605))</f>
        <v>0</v>
      </c>
    </row>
    <row r="604" spans="1:7" x14ac:dyDescent="0.2">
      <c r="A604">
        <v>603</v>
      </c>
      <c r="B604" t="e">
        <f>SMALL(Statistik!B$4:B$10002,A604)</f>
        <v>#NUM!</v>
      </c>
      <c r="C604" t="e">
        <f>IF(Statistik!$B606=0,NA(),($A604-($A604-$A603)/2)/Statistik!$F$9)</f>
        <v>#N/A</v>
      </c>
      <c r="D604" t="e">
        <f>IF(Statistik!$B606=0,NA(),NORMSINV($C604))</f>
        <v>#N/A</v>
      </c>
      <c r="E604" t="e">
        <f t="shared" si="9"/>
        <v>#NUM!</v>
      </c>
      <c r="G604" s="6" t="b">
        <f>IF(Statistik!B606&gt;0,LN(Statistik!B606))</f>
        <v>0</v>
      </c>
    </row>
    <row r="605" spans="1:7" x14ac:dyDescent="0.2">
      <c r="A605">
        <v>604</v>
      </c>
      <c r="B605" t="e">
        <f>SMALL(Statistik!B$4:B$10002,A605)</f>
        <v>#NUM!</v>
      </c>
      <c r="C605" t="e">
        <f>IF(Statistik!$B607=0,NA(),($A605-($A605-$A604)/2)/Statistik!$F$9)</f>
        <v>#N/A</v>
      </c>
      <c r="D605" t="e">
        <f>IF(Statistik!$B607=0,NA(),NORMSINV($C605))</f>
        <v>#N/A</v>
      </c>
      <c r="E605" t="e">
        <f t="shared" si="9"/>
        <v>#NUM!</v>
      </c>
      <c r="G605" s="6" t="b">
        <f>IF(Statistik!B607&gt;0,LN(Statistik!B607))</f>
        <v>0</v>
      </c>
    </row>
    <row r="606" spans="1:7" x14ac:dyDescent="0.2">
      <c r="A606">
        <v>605</v>
      </c>
      <c r="B606" t="e">
        <f>SMALL(Statistik!B$4:B$10002,A606)</f>
        <v>#NUM!</v>
      </c>
      <c r="C606" t="e">
        <f>IF(Statistik!$B608=0,NA(),($A606-($A606-$A605)/2)/Statistik!$F$9)</f>
        <v>#N/A</v>
      </c>
      <c r="D606" t="e">
        <f>IF(Statistik!$B608=0,NA(),NORMSINV($C606))</f>
        <v>#N/A</v>
      </c>
      <c r="E606" t="e">
        <f t="shared" si="9"/>
        <v>#NUM!</v>
      </c>
      <c r="G606" s="6" t="b">
        <f>IF(Statistik!B608&gt;0,LN(Statistik!B608))</f>
        <v>0</v>
      </c>
    </row>
    <row r="607" spans="1:7" x14ac:dyDescent="0.2">
      <c r="A607">
        <v>606</v>
      </c>
      <c r="B607" t="e">
        <f>SMALL(Statistik!B$4:B$10002,A607)</f>
        <v>#NUM!</v>
      </c>
      <c r="C607" t="e">
        <f>IF(Statistik!$B609=0,NA(),($A607-($A607-$A606)/2)/Statistik!$F$9)</f>
        <v>#N/A</v>
      </c>
      <c r="D607" t="e">
        <f>IF(Statistik!$B609=0,NA(),NORMSINV($C607))</f>
        <v>#N/A</v>
      </c>
      <c r="E607" t="e">
        <f t="shared" si="9"/>
        <v>#NUM!</v>
      </c>
      <c r="G607" s="6" t="b">
        <f>IF(Statistik!B609&gt;0,LN(Statistik!B609))</f>
        <v>0</v>
      </c>
    </row>
    <row r="608" spans="1:7" x14ac:dyDescent="0.2">
      <c r="A608">
        <v>607</v>
      </c>
      <c r="B608" t="e">
        <f>SMALL(Statistik!B$4:B$10002,A608)</f>
        <v>#NUM!</v>
      </c>
      <c r="C608" t="e">
        <f>IF(Statistik!$B610=0,NA(),($A608-($A608-$A607)/2)/Statistik!$F$9)</f>
        <v>#N/A</v>
      </c>
      <c r="D608" t="e">
        <f>IF(Statistik!$B610=0,NA(),NORMSINV($C608))</f>
        <v>#N/A</v>
      </c>
      <c r="E608" t="e">
        <f t="shared" si="9"/>
        <v>#NUM!</v>
      </c>
      <c r="G608" s="6" t="b">
        <f>IF(Statistik!B610&gt;0,LN(Statistik!B610))</f>
        <v>0</v>
      </c>
    </row>
    <row r="609" spans="1:7" x14ac:dyDescent="0.2">
      <c r="A609">
        <v>608</v>
      </c>
      <c r="B609" t="e">
        <f>SMALL(Statistik!B$4:B$10002,A609)</f>
        <v>#NUM!</v>
      </c>
      <c r="C609" t="e">
        <f>IF(Statistik!$B611=0,NA(),($A609-($A609-$A608)/2)/Statistik!$F$9)</f>
        <v>#N/A</v>
      </c>
      <c r="D609" t="e">
        <f>IF(Statistik!$B611=0,NA(),NORMSINV($C609))</f>
        <v>#N/A</v>
      </c>
      <c r="E609" t="e">
        <f t="shared" si="9"/>
        <v>#NUM!</v>
      </c>
      <c r="G609" s="6" t="b">
        <f>IF(Statistik!B611&gt;0,LN(Statistik!B611))</f>
        <v>0</v>
      </c>
    </row>
    <row r="610" spans="1:7" x14ac:dyDescent="0.2">
      <c r="A610">
        <v>609</v>
      </c>
      <c r="B610" t="e">
        <f>SMALL(Statistik!B$4:B$10002,A610)</f>
        <v>#NUM!</v>
      </c>
      <c r="C610" t="e">
        <f>IF(Statistik!$B612=0,NA(),($A610-($A610-$A609)/2)/Statistik!$F$9)</f>
        <v>#N/A</v>
      </c>
      <c r="D610" t="e">
        <f>IF(Statistik!$B612=0,NA(),NORMSINV($C610))</f>
        <v>#N/A</v>
      </c>
      <c r="E610" t="e">
        <f t="shared" si="9"/>
        <v>#NUM!</v>
      </c>
      <c r="G610" s="6" t="b">
        <f>IF(Statistik!B612&gt;0,LN(Statistik!B612))</f>
        <v>0</v>
      </c>
    </row>
    <row r="611" spans="1:7" x14ac:dyDescent="0.2">
      <c r="A611">
        <v>610</v>
      </c>
      <c r="B611" t="e">
        <f>SMALL(Statistik!B$4:B$10002,A611)</f>
        <v>#NUM!</v>
      </c>
      <c r="C611" t="e">
        <f>IF(Statistik!$B613=0,NA(),($A611-($A611-$A610)/2)/Statistik!$F$9)</f>
        <v>#N/A</v>
      </c>
      <c r="D611" t="e">
        <f>IF(Statistik!$B613=0,NA(),NORMSINV($C611))</f>
        <v>#N/A</v>
      </c>
      <c r="E611" t="e">
        <f t="shared" si="9"/>
        <v>#NUM!</v>
      </c>
      <c r="G611" s="6" t="b">
        <f>IF(Statistik!B613&gt;0,LN(Statistik!B613))</f>
        <v>0</v>
      </c>
    </row>
    <row r="612" spans="1:7" x14ac:dyDescent="0.2">
      <c r="A612">
        <v>611</v>
      </c>
      <c r="B612" t="e">
        <f>SMALL(Statistik!B$4:B$10002,A612)</f>
        <v>#NUM!</v>
      </c>
      <c r="C612" t="e">
        <f>IF(Statistik!$B614=0,NA(),($A612-($A612-$A611)/2)/Statistik!$F$9)</f>
        <v>#N/A</v>
      </c>
      <c r="D612" t="e">
        <f>IF(Statistik!$B614=0,NA(),NORMSINV($C612))</f>
        <v>#N/A</v>
      </c>
      <c r="E612" t="e">
        <f t="shared" si="9"/>
        <v>#NUM!</v>
      </c>
      <c r="G612" s="6" t="b">
        <f>IF(Statistik!B614&gt;0,LN(Statistik!B614))</f>
        <v>0</v>
      </c>
    </row>
    <row r="613" spans="1:7" x14ac:dyDescent="0.2">
      <c r="A613">
        <v>612</v>
      </c>
      <c r="B613" t="e">
        <f>SMALL(Statistik!B$4:B$10002,A613)</f>
        <v>#NUM!</v>
      </c>
      <c r="C613" t="e">
        <f>IF(Statistik!$B615=0,NA(),($A613-($A613-$A612)/2)/Statistik!$F$9)</f>
        <v>#N/A</v>
      </c>
      <c r="D613" t="e">
        <f>IF(Statistik!$B615=0,NA(),NORMSINV($C613))</f>
        <v>#N/A</v>
      </c>
      <c r="E613" t="e">
        <f t="shared" si="9"/>
        <v>#NUM!</v>
      </c>
      <c r="G613" s="6" t="b">
        <f>IF(Statistik!B615&gt;0,LN(Statistik!B615))</f>
        <v>0</v>
      </c>
    </row>
    <row r="614" spans="1:7" x14ac:dyDescent="0.2">
      <c r="A614">
        <v>613</v>
      </c>
      <c r="B614" t="e">
        <f>SMALL(Statistik!B$4:B$10002,A614)</f>
        <v>#NUM!</v>
      </c>
      <c r="C614" t="e">
        <f>IF(Statistik!$B616=0,NA(),($A614-($A614-$A613)/2)/Statistik!$F$9)</f>
        <v>#N/A</v>
      </c>
      <c r="D614" t="e">
        <f>IF(Statistik!$B616=0,NA(),NORMSINV($C614))</f>
        <v>#N/A</v>
      </c>
      <c r="E614" t="e">
        <f t="shared" si="9"/>
        <v>#NUM!</v>
      </c>
      <c r="G614" s="6" t="b">
        <f>IF(Statistik!B616&gt;0,LN(Statistik!B616))</f>
        <v>0</v>
      </c>
    </row>
    <row r="615" spans="1:7" x14ac:dyDescent="0.2">
      <c r="A615">
        <v>614</v>
      </c>
      <c r="B615" t="e">
        <f>SMALL(Statistik!B$4:B$10002,A615)</f>
        <v>#NUM!</v>
      </c>
      <c r="C615" t="e">
        <f>IF(Statistik!$B617=0,NA(),($A615-($A615-$A614)/2)/Statistik!$F$9)</f>
        <v>#N/A</v>
      </c>
      <c r="D615" t="e">
        <f>IF(Statistik!$B617=0,NA(),NORMSINV($C615))</f>
        <v>#N/A</v>
      </c>
      <c r="E615" t="e">
        <f t="shared" si="9"/>
        <v>#NUM!</v>
      </c>
      <c r="G615" s="6" t="b">
        <f>IF(Statistik!B617&gt;0,LN(Statistik!B617))</f>
        <v>0</v>
      </c>
    </row>
    <row r="616" spans="1:7" x14ac:dyDescent="0.2">
      <c r="A616">
        <v>615</v>
      </c>
      <c r="B616" t="e">
        <f>SMALL(Statistik!B$4:B$10002,A616)</f>
        <v>#NUM!</v>
      </c>
      <c r="C616" t="e">
        <f>IF(Statistik!$B618=0,NA(),($A616-($A616-$A615)/2)/Statistik!$F$9)</f>
        <v>#N/A</v>
      </c>
      <c r="D616" t="e">
        <f>IF(Statistik!$B618=0,NA(),NORMSINV($C616))</f>
        <v>#N/A</v>
      </c>
      <c r="E616" t="e">
        <f t="shared" si="9"/>
        <v>#NUM!</v>
      </c>
      <c r="G616" s="6" t="b">
        <f>IF(Statistik!B618&gt;0,LN(Statistik!B618))</f>
        <v>0</v>
      </c>
    </row>
    <row r="617" spans="1:7" x14ac:dyDescent="0.2">
      <c r="A617">
        <v>616</v>
      </c>
      <c r="B617" t="e">
        <f>SMALL(Statistik!B$4:B$10002,A617)</f>
        <v>#NUM!</v>
      </c>
      <c r="C617" t="e">
        <f>IF(Statistik!$B619=0,NA(),($A617-($A617-$A616)/2)/Statistik!$F$9)</f>
        <v>#N/A</v>
      </c>
      <c r="D617" t="e">
        <f>IF(Statistik!$B619=0,NA(),NORMSINV($C617))</f>
        <v>#N/A</v>
      </c>
      <c r="E617" t="e">
        <f t="shared" si="9"/>
        <v>#NUM!</v>
      </c>
      <c r="G617" s="6" t="b">
        <f>IF(Statistik!B619&gt;0,LN(Statistik!B619))</f>
        <v>0</v>
      </c>
    </row>
    <row r="618" spans="1:7" x14ac:dyDescent="0.2">
      <c r="A618">
        <v>617</v>
      </c>
      <c r="B618" t="e">
        <f>SMALL(Statistik!B$4:B$10002,A618)</f>
        <v>#NUM!</v>
      </c>
      <c r="C618" t="e">
        <f>IF(Statistik!$B620=0,NA(),($A618-($A618-$A617)/2)/Statistik!$F$9)</f>
        <v>#N/A</v>
      </c>
      <c r="D618" t="e">
        <f>IF(Statistik!$B620=0,NA(),NORMSINV($C618))</f>
        <v>#N/A</v>
      </c>
      <c r="E618" t="e">
        <f t="shared" si="9"/>
        <v>#NUM!</v>
      </c>
      <c r="G618" s="6" t="b">
        <f>IF(Statistik!B620&gt;0,LN(Statistik!B620))</f>
        <v>0</v>
      </c>
    </row>
    <row r="619" spans="1:7" x14ac:dyDescent="0.2">
      <c r="A619">
        <v>618</v>
      </c>
      <c r="B619" t="e">
        <f>SMALL(Statistik!B$4:B$10002,A619)</f>
        <v>#NUM!</v>
      </c>
      <c r="C619" t="e">
        <f>IF(Statistik!$B621=0,NA(),($A619-($A619-$A618)/2)/Statistik!$F$9)</f>
        <v>#N/A</v>
      </c>
      <c r="D619" t="e">
        <f>IF(Statistik!$B621=0,NA(),NORMSINV($C619))</f>
        <v>#N/A</v>
      </c>
      <c r="E619" t="e">
        <f t="shared" si="9"/>
        <v>#NUM!</v>
      </c>
      <c r="G619" s="6" t="b">
        <f>IF(Statistik!B621&gt;0,LN(Statistik!B621))</f>
        <v>0</v>
      </c>
    </row>
    <row r="620" spans="1:7" x14ac:dyDescent="0.2">
      <c r="A620">
        <v>619</v>
      </c>
      <c r="B620" t="e">
        <f>SMALL(Statistik!B$4:B$10002,A620)</f>
        <v>#NUM!</v>
      </c>
      <c r="C620" t="e">
        <f>IF(Statistik!$B622=0,NA(),($A620-($A620-$A619)/2)/Statistik!$F$9)</f>
        <v>#N/A</v>
      </c>
      <c r="D620" t="e">
        <f>IF(Statistik!$B622=0,NA(),NORMSINV($C620))</f>
        <v>#N/A</v>
      </c>
      <c r="E620" t="e">
        <f t="shared" si="9"/>
        <v>#NUM!</v>
      </c>
      <c r="G620" s="6" t="b">
        <f>IF(Statistik!B622&gt;0,LN(Statistik!B622))</f>
        <v>0</v>
      </c>
    </row>
    <row r="621" spans="1:7" x14ac:dyDescent="0.2">
      <c r="A621">
        <v>620</v>
      </c>
      <c r="B621" t="e">
        <f>SMALL(Statistik!B$4:B$10002,A621)</f>
        <v>#NUM!</v>
      </c>
      <c r="C621" t="e">
        <f>IF(Statistik!$B623=0,NA(),($A621-($A621-$A620)/2)/Statistik!$F$9)</f>
        <v>#N/A</v>
      </c>
      <c r="D621" t="e">
        <f>IF(Statistik!$B623=0,NA(),NORMSINV($C621))</f>
        <v>#N/A</v>
      </c>
      <c r="E621" t="e">
        <f t="shared" si="9"/>
        <v>#NUM!</v>
      </c>
      <c r="G621" s="6" t="b">
        <f>IF(Statistik!B623&gt;0,LN(Statistik!B623))</f>
        <v>0</v>
      </c>
    </row>
    <row r="622" spans="1:7" x14ac:dyDescent="0.2">
      <c r="A622">
        <v>621</v>
      </c>
      <c r="B622" t="e">
        <f>SMALL(Statistik!B$4:B$10002,A622)</f>
        <v>#NUM!</v>
      </c>
      <c r="C622" t="e">
        <f>IF(Statistik!$B624=0,NA(),($A622-($A622-$A621)/2)/Statistik!$F$9)</f>
        <v>#N/A</v>
      </c>
      <c r="D622" t="e">
        <f>IF(Statistik!$B624=0,NA(),NORMSINV($C622))</f>
        <v>#N/A</v>
      </c>
      <c r="E622" t="e">
        <f t="shared" si="9"/>
        <v>#NUM!</v>
      </c>
      <c r="G622" s="6" t="b">
        <f>IF(Statistik!B624&gt;0,LN(Statistik!B624))</f>
        <v>0</v>
      </c>
    </row>
    <row r="623" spans="1:7" x14ac:dyDescent="0.2">
      <c r="A623">
        <v>622</v>
      </c>
      <c r="B623" t="e">
        <f>SMALL(Statistik!B$4:B$10002,A623)</f>
        <v>#NUM!</v>
      </c>
      <c r="C623" t="e">
        <f>IF(Statistik!$B625=0,NA(),($A623-($A623-$A622)/2)/Statistik!$F$9)</f>
        <v>#N/A</v>
      </c>
      <c r="D623" t="e">
        <f>IF(Statistik!$B625=0,NA(),NORMSINV($C623))</f>
        <v>#N/A</v>
      </c>
      <c r="E623" t="e">
        <f t="shared" si="9"/>
        <v>#NUM!</v>
      </c>
      <c r="G623" s="6" t="b">
        <f>IF(Statistik!B625&gt;0,LN(Statistik!B625))</f>
        <v>0</v>
      </c>
    </row>
    <row r="624" spans="1:7" x14ac:dyDescent="0.2">
      <c r="A624">
        <v>623</v>
      </c>
      <c r="B624" t="e">
        <f>SMALL(Statistik!B$4:B$10002,A624)</f>
        <v>#NUM!</v>
      </c>
      <c r="C624" t="e">
        <f>IF(Statistik!$B626=0,NA(),($A624-($A624-$A623)/2)/Statistik!$F$9)</f>
        <v>#N/A</v>
      </c>
      <c r="D624" t="e">
        <f>IF(Statistik!$B626=0,NA(),NORMSINV($C624))</f>
        <v>#N/A</v>
      </c>
      <c r="E624" t="e">
        <f t="shared" si="9"/>
        <v>#NUM!</v>
      </c>
      <c r="G624" s="6" t="b">
        <f>IF(Statistik!B626&gt;0,LN(Statistik!B626))</f>
        <v>0</v>
      </c>
    </row>
    <row r="625" spans="1:7" x14ac:dyDescent="0.2">
      <c r="A625">
        <v>624</v>
      </c>
      <c r="B625" t="e">
        <f>SMALL(Statistik!B$4:B$10002,A625)</f>
        <v>#NUM!</v>
      </c>
      <c r="C625" t="e">
        <f>IF(Statistik!$B627=0,NA(),($A625-($A625-$A624)/2)/Statistik!$F$9)</f>
        <v>#N/A</v>
      </c>
      <c r="D625" t="e">
        <f>IF(Statistik!$B627=0,NA(),NORMSINV($C625))</f>
        <v>#N/A</v>
      </c>
      <c r="E625" t="e">
        <f t="shared" si="9"/>
        <v>#NUM!</v>
      </c>
      <c r="G625" s="6" t="b">
        <f>IF(Statistik!B627&gt;0,LN(Statistik!B627))</f>
        <v>0</v>
      </c>
    </row>
    <row r="626" spans="1:7" x14ac:dyDescent="0.2">
      <c r="A626">
        <v>625</v>
      </c>
      <c r="B626" t="e">
        <f>SMALL(Statistik!B$4:B$10002,A626)</f>
        <v>#NUM!</v>
      </c>
      <c r="C626" t="e">
        <f>IF(Statistik!$B628=0,NA(),($A626-($A626-$A625)/2)/Statistik!$F$9)</f>
        <v>#N/A</v>
      </c>
      <c r="D626" t="e">
        <f>IF(Statistik!$B628=0,NA(),NORMSINV($C626))</f>
        <v>#N/A</v>
      </c>
      <c r="E626" t="e">
        <f t="shared" si="9"/>
        <v>#NUM!</v>
      </c>
      <c r="G626" s="6" t="b">
        <f>IF(Statistik!B628&gt;0,LN(Statistik!B628))</f>
        <v>0</v>
      </c>
    </row>
    <row r="627" spans="1:7" x14ac:dyDescent="0.2">
      <c r="A627">
        <v>626</v>
      </c>
      <c r="B627" t="e">
        <f>SMALL(Statistik!B$4:B$10002,A627)</f>
        <v>#NUM!</v>
      </c>
      <c r="C627" t="e">
        <f>IF(Statistik!$B629=0,NA(),($A627-($A627-$A626)/2)/Statistik!$F$9)</f>
        <v>#N/A</v>
      </c>
      <c r="D627" t="e">
        <f>IF(Statistik!$B629=0,NA(),NORMSINV($C627))</f>
        <v>#N/A</v>
      </c>
      <c r="E627" t="e">
        <f t="shared" si="9"/>
        <v>#NUM!</v>
      </c>
      <c r="G627" s="6" t="b">
        <f>IF(Statistik!B629&gt;0,LN(Statistik!B629))</f>
        <v>0</v>
      </c>
    </row>
    <row r="628" spans="1:7" x14ac:dyDescent="0.2">
      <c r="A628">
        <v>627</v>
      </c>
      <c r="B628" t="e">
        <f>SMALL(Statistik!B$4:B$10002,A628)</f>
        <v>#NUM!</v>
      </c>
      <c r="C628" t="e">
        <f>IF(Statistik!$B630=0,NA(),($A628-($A628-$A627)/2)/Statistik!$F$9)</f>
        <v>#N/A</v>
      </c>
      <c r="D628" t="e">
        <f>IF(Statistik!$B630=0,NA(),NORMSINV($C628))</f>
        <v>#N/A</v>
      </c>
      <c r="E628" t="e">
        <f t="shared" si="9"/>
        <v>#NUM!</v>
      </c>
      <c r="G628" s="6" t="b">
        <f>IF(Statistik!B630&gt;0,LN(Statistik!B630))</f>
        <v>0</v>
      </c>
    </row>
    <row r="629" spans="1:7" x14ac:dyDescent="0.2">
      <c r="A629">
        <v>628</v>
      </c>
      <c r="B629" t="e">
        <f>SMALL(Statistik!B$4:B$10002,A629)</f>
        <v>#NUM!</v>
      </c>
      <c r="C629" t="e">
        <f>IF(Statistik!$B631=0,NA(),($A629-($A629-$A628)/2)/Statistik!$F$9)</f>
        <v>#N/A</v>
      </c>
      <c r="D629" t="e">
        <f>IF(Statistik!$B631=0,NA(),NORMSINV($C629))</f>
        <v>#N/A</v>
      </c>
      <c r="E629" t="e">
        <f t="shared" si="9"/>
        <v>#NUM!</v>
      </c>
      <c r="G629" s="6" t="b">
        <f>IF(Statistik!B631&gt;0,LN(Statistik!B631))</f>
        <v>0</v>
      </c>
    </row>
    <row r="630" spans="1:7" x14ac:dyDescent="0.2">
      <c r="A630">
        <v>629</v>
      </c>
      <c r="B630" t="e">
        <f>SMALL(Statistik!B$4:B$10002,A630)</f>
        <v>#NUM!</v>
      </c>
      <c r="C630" t="e">
        <f>IF(Statistik!$B632=0,NA(),($A630-($A630-$A629)/2)/Statistik!$F$9)</f>
        <v>#N/A</v>
      </c>
      <c r="D630" t="e">
        <f>IF(Statistik!$B632=0,NA(),NORMSINV($C630))</f>
        <v>#N/A</v>
      </c>
      <c r="E630" t="e">
        <f t="shared" si="9"/>
        <v>#NUM!</v>
      </c>
      <c r="G630" s="6" t="b">
        <f>IF(Statistik!B632&gt;0,LN(Statistik!B632))</f>
        <v>0</v>
      </c>
    </row>
    <row r="631" spans="1:7" x14ac:dyDescent="0.2">
      <c r="A631">
        <v>630</v>
      </c>
      <c r="B631" t="e">
        <f>SMALL(Statistik!B$4:B$10002,A631)</f>
        <v>#NUM!</v>
      </c>
      <c r="C631" t="e">
        <f>IF(Statistik!$B633=0,NA(),($A631-($A631-$A630)/2)/Statistik!$F$9)</f>
        <v>#N/A</v>
      </c>
      <c r="D631" t="e">
        <f>IF(Statistik!$B633=0,NA(),NORMSINV($C631))</f>
        <v>#N/A</v>
      </c>
      <c r="E631" t="e">
        <f t="shared" si="9"/>
        <v>#NUM!</v>
      </c>
      <c r="G631" s="6" t="b">
        <f>IF(Statistik!B633&gt;0,LN(Statistik!B633))</f>
        <v>0</v>
      </c>
    </row>
    <row r="632" spans="1:7" x14ac:dyDescent="0.2">
      <c r="A632">
        <v>631</v>
      </c>
      <c r="B632" t="e">
        <f>SMALL(Statistik!B$4:B$10002,A632)</f>
        <v>#NUM!</v>
      </c>
      <c r="C632" t="e">
        <f>IF(Statistik!$B634=0,NA(),($A632-($A632-$A631)/2)/Statistik!$F$9)</f>
        <v>#N/A</v>
      </c>
      <c r="D632" t="e">
        <f>IF(Statistik!$B634=0,NA(),NORMSINV($C632))</f>
        <v>#N/A</v>
      </c>
      <c r="E632" t="e">
        <f t="shared" si="9"/>
        <v>#NUM!</v>
      </c>
      <c r="G632" s="6" t="b">
        <f>IF(Statistik!B634&gt;0,LN(Statistik!B634))</f>
        <v>0</v>
      </c>
    </row>
    <row r="633" spans="1:7" x14ac:dyDescent="0.2">
      <c r="A633">
        <v>632</v>
      </c>
      <c r="B633" t="e">
        <f>SMALL(Statistik!B$4:B$10002,A633)</f>
        <v>#NUM!</v>
      </c>
      <c r="C633" t="e">
        <f>IF(Statistik!$B635=0,NA(),($A633-($A633-$A632)/2)/Statistik!$F$9)</f>
        <v>#N/A</v>
      </c>
      <c r="D633" t="e">
        <f>IF(Statistik!$B635=0,NA(),NORMSINV($C633))</f>
        <v>#N/A</v>
      </c>
      <c r="E633" t="e">
        <f t="shared" si="9"/>
        <v>#NUM!</v>
      </c>
      <c r="G633" s="6" t="b">
        <f>IF(Statistik!B635&gt;0,LN(Statistik!B635))</f>
        <v>0</v>
      </c>
    </row>
    <row r="634" spans="1:7" x14ac:dyDescent="0.2">
      <c r="A634">
        <v>633</v>
      </c>
      <c r="B634" t="e">
        <f>SMALL(Statistik!B$4:B$10002,A634)</f>
        <v>#NUM!</v>
      </c>
      <c r="C634" t="e">
        <f>IF(Statistik!$B636=0,NA(),($A634-($A634-$A633)/2)/Statistik!$F$9)</f>
        <v>#N/A</v>
      </c>
      <c r="D634" t="e">
        <f>IF(Statistik!$B636=0,NA(),NORMSINV($C634))</f>
        <v>#N/A</v>
      </c>
      <c r="E634" t="e">
        <f t="shared" si="9"/>
        <v>#NUM!</v>
      </c>
      <c r="G634" s="6" t="b">
        <f>IF(Statistik!B636&gt;0,LN(Statistik!B636))</f>
        <v>0</v>
      </c>
    </row>
    <row r="635" spans="1:7" x14ac:dyDescent="0.2">
      <c r="A635">
        <v>634</v>
      </c>
      <c r="B635" t="e">
        <f>SMALL(Statistik!B$4:B$10002,A635)</f>
        <v>#NUM!</v>
      </c>
      <c r="C635" t="e">
        <f>IF(Statistik!$B637=0,NA(),($A635-($A635-$A634)/2)/Statistik!$F$9)</f>
        <v>#N/A</v>
      </c>
      <c r="D635" t="e">
        <f>IF(Statistik!$B637=0,NA(),NORMSINV($C635))</f>
        <v>#N/A</v>
      </c>
      <c r="E635" t="e">
        <f t="shared" si="9"/>
        <v>#NUM!</v>
      </c>
      <c r="G635" s="6" t="b">
        <f>IF(Statistik!B637&gt;0,LN(Statistik!B637))</f>
        <v>0</v>
      </c>
    </row>
    <row r="636" spans="1:7" x14ac:dyDescent="0.2">
      <c r="A636">
        <v>635</v>
      </c>
      <c r="B636" t="e">
        <f>SMALL(Statistik!B$4:B$10002,A636)</f>
        <v>#NUM!</v>
      </c>
      <c r="C636" t="e">
        <f>IF(Statistik!$B638=0,NA(),($A636-($A636-$A635)/2)/Statistik!$F$9)</f>
        <v>#N/A</v>
      </c>
      <c r="D636" t="e">
        <f>IF(Statistik!$B638=0,NA(),NORMSINV($C636))</f>
        <v>#N/A</v>
      </c>
      <c r="E636" t="e">
        <f t="shared" si="9"/>
        <v>#NUM!</v>
      </c>
      <c r="G636" s="6" t="b">
        <f>IF(Statistik!B638&gt;0,LN(Statistik!B638))</f>
        <v>0</v>
      </c>
    </row>
    <row r="637" spans="1:7" x14ac:dyDescent="0.2">
      <c r="A637">
        <v>636</v>
      </c>
      <c r="B637" t="e">
        <f>SMALL(Statistik!B$4:B$10002,A637)</f>
        <v>#NUM!</v>
      </c>
      <c r="C637" t="e">
        <f>IF(Statistik!$B639=0,NA(),($A637-($A637-$A636)/2)/Statistik!$F$9)</f>
        <v>#N/A</v>
      </c>
      <c r="D637" t="e">
        <f>IF(Statistik!$B639=0,NA(),NORMSINV($C637))</f>
        <v>#N/A</v>
      </c>
      <c r="E637" t="e">
        <f t="shared" si="9"/>
        <v>#NUM!</v>
      </c>
      <c r="G637" s="6" t="b">
        <f>IF(Statistik!B639&gt;0,LN(Statistik!B639))</f>
        <v>0</v>
      </c>
    </row>
    <row r="638" spans="1:7" x14ac:dyDescent="0.2">
      <c r="A638">
        <v>637</v>
      </c>
      <c r="B638" t="e">
        <f>SMALL(Statistik!B$4:B$10002,A638)</f>
        <v>#NUM!</v>
      </c>
      <c r="C638" t="e">
        <f>IF(Statistik!$B640=0,NA(),($A638-($A638-$A637)/2)/Statistik!$F$9)</f>
        <v>#N/A</v>
      </c>
      <c r="D638" t="e">
        <f>IF(Statistik!$B640=0,NA(),NORMSINV($C638))</f>
        <v>#N/A</v>
      </c>
      <c r="E638" t="e">
        <f t="shared" si="9"/>
        <v>#NUM!</v>
      </c>
      <c r="G638" s="6" t="b">
        <f>IF(Statistik!B640&gt;0,LN(Statistik!B640))</f>
        <v>0</v>
      </c>
    </row>
    <row r="639" spans="1:7" x14ac:dyDescent="0.2">
      <c r="A639">
        <v>638</v>
      </c>
      <c r="B639" t="e">
        <f>SMALL(Statistik!B$4:B$10002,A639)</f>
        <v>#NUM!</v>
      </c>
      <c r="C639" t="e">
        <f>IF(Statistik!$B641=0,NA(),($A639-($A639-$A638)/2)/Statistik!$F$9)</f>
        <v>#N/A</v>
      </c>
      <c r="D639" t="e">
        <f>IF(Statistik!$B641=0,NA(),NORMSINV($C639))</f>
        <v>#N/A</v>
      </c>
      <c r="E639" t="e">
        <f t="shared" si="9"/>
        <v>#NUM!</v>
      </c>
      <c r="G639" s="6" t="b">
        <f>IF(Statistik!B641&gt;0,LN(Statistik!B641))</f>
        <v>0</v>
      </c>
    </row>
    <row r="640" spans="1:7" x14ac:dyDescent="0.2">
      <c r="A640">
        <v>639</v>
      </c>
      <c r="B640" t="e">
        <f>SMALL(Statistik!B$4:B$10002,A640)</f>
        <v>#NUM!</v>
      </c>
      <c r="C640" t="e">
        <f>IF(Statistik!$B642=0,NA(),($A640-($A640-$A639)/2)/Statistik!$F$9)</f>
        <v>#N/A</v>
      </c>
      <c r="D640" t="e">
        <f>IF(Statistik!$B642=0,NA(),NORMSINV($C640))</f>
        <v>#N/A</v>
      </c>
      <c r="E640" t="e">
        <f t="shared" si="9"/>
        <v>#NUM!</v>
      </c>
      <c r="G640" s="6" t="b">
        <f>IF(Statistik!B642&gt;0,LN(Statistik!B642))</f>
        <v>0</v>
      </c>
    </row>
    <row r="641" spans="1:7" x14ac:dyDescent="0.2">
      <c r="A641">
        <v>640</v>
      </c>
      <c r="B641" t="e">
        <f>SMALL(Statistik!B$4:B$10002,A641)</f>
        <v>#NUM!</v>
      </c>
      <c r="C641" t="e">
        <f>IF(Statistik!$B643=0,NA(),($A641-($A641-$A640)/2)/Statistik!$F$9)</f>
        <v>#N/A</v>
      </c>
      <c r="D641" t="e">
        <f>IF(Statistik!$B643=0,NA(),NORMSINV($C641))</f>
        <v>#N/A</v>
      </c>
      <c r="E641" t="e">
        <f t="shared" si="9"/>
        <v>#NUM!</v>
      </c>
      <c r="G641" s="6" t="b">
        <f>IF(Statistik!B643&gt;0,LN(Statistik!B643))</f>
        <v>0</v>
      </c>
    </row>
    <row r="642" spans="1:7" x14ac:dyDescent="0.2">
      <c r="A642">
        <v>641</v>
      </c>
      <c r="B642" t="e">
        <f>SMALL(Statistik!B$4:B$10002,A642)</f>
        <v>#NUM!</v>
      </c>
      <c r="C642" t="e">
        <f>IF(Statistik!$B644=0,NA(),($A642-($A642-$A641)/2)/Statistik!$F$9)</f>
        <v>#N/A</v>
      </c>
      <c r="D642" t="e">
        <f>IF(Statistik!$B644=0,NA(),NORMSINV($C642))</f>
        <v>#N/A</v>
      </c>
      <c r="E642" t="e">
        <f t="shared" si="9"/>
        <v>#NUM!</v>
      </c>
      <c r="G642" s="6" t="b">
        <f>IF(Statistik!B644&gt;0,LN(Statistik!B644))</f>
        <v>0</v>
      </c>
    </row>
    <row r="643" spans="1:7" x14ac:dyDescent="0.2">
      <c r="A643">
        <v>642</v>
      </c>
      <c r="B643" t="e">
        <f>SMALL(Statistik!B$4:B$10002,A643)</f>
        <v>#NUM!</v>
      </c>
      <c r="C643" t="e">
        <f>IF(Statistik!$B645=0,NA(),($A643-($A643-$A642)/2)/Statistik!$F$9)</f>
        <v>#N/A</v>
      </c>
      <c r="D643" t="e">
        <f>IF(Statistik!$B645=0,NA(),NORMSINV($C643))</f>
        <v>#N/A</v>
      </c>
      <c r="E643" t="e">
        <f t="shared" ref="E643:E706" si="10">IF(B643=0,NA(),LOG10(B643))</f>
        <v>#NUM!</v>
      </c>
      <c r="G643" s="6" t="b">
        <f>IF(Statistik!B645&gt;0,LN(Statistik!B645))</f>
        <v>0</v>
      </c>
    </row>
    <row r="644" spans="1:7" x14ac:dyDescent="0.2">
      <c r="A644">
        <v>643</v>
      </c>
      <c r="B644" t="e">
        <f>SMALL(Statistik!B$4:B$10002,A644)</f>
        <v>#NUM!</v>
      </c>
      <c r="C644" t="e">
        <f>IF(Statistik!$B646=0,NA(),($A644-($A644-$A643)/2)/Statistik!$F$9)</f>
        <v>#N/A</v>
      </c>
      <c r="D644" t="e">
        <f>IF(Statistik!$B646=0,NA(),NORMSINV($C644))</f>
        <v>#N/A</v>
      </c>
      <c r="E644" t="e">
        <f t="shared" si="10"/>
        <v>#NUM!</v>
      </c>
      <c r="G644" s="6" t="b">
        <f>IF(Statistik!B646&gt;0,LN(Statistik!B646))</f>
        <v>0</v>
      </c>
    </row>
    <row r="645" spans="1:7" x14ac:dyDescent="0.2">
      <c r="A645">
        <v>644</v>
      </c>
      <c r="B645" t="e">
        <f>SMALL(Statistik!B$4:B$10002,A645)</f>
        <v>#NUM!</v>
      </c>
      <c r="C645" t="e">
        <f>IF(Statistik!$B647=0,NA(),($A645-($A645-$A644)/2)/Statistik!$F$9)</f>
        <v>#N/A</v>
      </c>
      <c r="D645" t="e">
        <f>IF(Statistik!$B647=0,NA(),NORMSINV($C645))</f>
        <v>#N/A</v>
      </c>
      <c r="E645" t="e">
        <f t="shared" si="10"/>
        <v>#NUM!</v>
      </c>
      <c r="G645" s="6" t="b">
        <f>IF(Statistik!B647&gt;0,LN(Statistik!B647))</f>
        <v>0</v>
      </c>
    </row>
    <row r="646" spans="1:7" x14ac:dyDescent="0.2">
      <c r="A646">
        <v>645</v>
      </c>
      <c r="B646" t="e">
        <f>SMALL(Statistik!B$4:B$10002,A646)</f>
        <v>#NUM!</v>
      </c>
      <c r="C646" t="e">
        <f>IF(Statistik!$B648=0,NA(),($A646-($A646-$A645)/2)/Statistik!$F$9)</f>
        <v>#N/A</v>
      </c>
      <c r="D646" t="e">
        <f>IF(Statistik!$B648=0,NA(),NORMSINV($C646))</f>
        <v>#N/A</v>
      </c>
      <c r="E646" t="e">
        <f t="shared" si="10"/>
        <v>#NUM!</v>
      </c>
      <c r="G646" s="6" t="b">
        <f>IF(Statistik!B648&gt;0,LN(Statistik!B648))</f>
        <v>0</v>
      </c>
    </row>
    <row r="647" spans="1:7" x14ac:dyDescent="0.2">
      <c r="A647">
        <v>646</v>
      </c>
      <c r="B647" t="e">
        <f>SMALL(Statistik!B$4:B$10002,A647)</f>
        <v>#NUM!</v>
      </c>
      <c r="C647" t="e">
        <f>IF(Statistik!$B649=0,NA(),($A647-($A647-$A646)/2)/Statistik!$F$9)</f>
        <v>#N/A</v>
      </c>
      <c r="D647" t="e">
        <f>IF(Statistik!$B649=0,NA(),NORMSINV($C647))</f>
        <v>#N/A</v>
      </c>
      <c r="E647" t="e">
        <f t="shared" si="10"/>
        <v>#NUM!</v>
      </c>
      <c r="G647" s="6" t="b">
        <f>IF(Statistik!B649&gt;0,LN(Statistik!B649))</f>
        <v>0</v>
      </c>
    </row>
    <row r="648" spans="1:7" x14ac:dyDescent="0.2">
      <c r="A648">
        <v>647</v>
      </c>
      <c r="B648" t="e">
        <f>SMALL(Statistik!B$4:B$10002,A648)</f>
        <v>#NUM!</v>
      </c>
      <c r="C648" t="e">
        <f>IF(Statistik!$B650=0,NA(),($A648-($A648-$A647)/2)/Statistik!$F$9)</f>
        <v>#N/A</v>
      </c>
      <c r="D648" t="e">
        <f>IF(Statistik!$B650=0,NA(),NORMSINV($C648))</f>
        <v>#N/A</v>
      </c>
      <c r="E648" t="e">
        <f t="shared" si="10"/>
        <v>#NUM!</v>
      </c>
      <c r="G648" s="6" t="b">
        <f>IF(Statistik!B650&gt;0,LN(Statistik!B650))</f>
        <v>0</v>
      </c>
    </row>
    <row r="649" spans="1:7" x14ac:dyDescent="0.2">
      <c r="A649">
        <v>648</v>
      </c>
      <c r="B649" t="e">
        <f>SMALL(Statistik!B$4:B$10002,A649)</f>
        <v>#NUM!</v>
      </c>
      <c r="C649" t="e">
        <f>IF(Statistik!$B651=0,NA(),($A649-($A649-$A648)/2)/Statistik!$F$9)</f>
        <v>#N/A</v>
      </c>
      <c r="D649" t="e">
        <f>IF(Statistik!$B651=0,NA(),NORMSINV($C649))</f>
        <v>#N/A</v>
      </c>
      <c r="E649" t="e">
        <f t="shared" si="10"/>
        <v>#NUM!</v>
      </c>
      <c r="G649" s="6" t="b">
        <f>IF(Statistik!B651&gt;0,LN(Statistik!B651))</f>
        <v>0</v>
      </c>
    </row>
    <row r="650" spans="1:7" x14ac:dyDescent="0.2">
      <c r="A650">
        <v>649</v>
      </c>
      <c r="B650" t="e">
        <f>SMALL(Statistik!B$4:B$10002,A650)</f>
        <v>#NUM!</v>
      </c>
      <c r="C650" t="e">
        <f>IF(Statistik!$B652=0,NA(),($A650-($A650-$A649)/2)/Statistik!$F$9)</f>
        <v>#N/A</v>
      </c>
      <c r="D650" t="e">
        <f>IF(Statistik!$B652=0,NA(),NORMSINV($C650))</f>
        <v>#N/A</v>
      </c>
      <c r="E650" t="e">
        <f t="shared" si="10"/>
        <v>#NUM!</v>
      </c>
      <c r="G650" s="6" t="b">
        <f>IF(Statistik!B652&gt;0,LN(Statistik!B652))</f>
        <v>0</v>
      </c>
    </row>
    <row r="651" spans="1:7" x14ac:dyDescent="0.2">
      <c r="A651">
        <v>650</v>
      </c>
      <c r="B651" t="e">
        <f>SMALL(Statistik!B$4:B$10002,A651)</f>
        <v>#NUM!</v>
      </c>
      <c r="C651" t="e">
        <f>IF(Statistik!$B653=0,NA(),($A651-($A651-$A650)/2)/Statistik!$F$9)</f>
        <v>#N/A</v>
      </c>
      <c r="D651" t="e">
        <f>IF(Statistik!$B653=0,NA(),NORMSINV($C651))</f>
        <v>#N/A</v>
      </c>
      <c r="E651" t="e">
        <f t="shared" si="10"/>
        <v>#NUM!</v>
      </c>
      <c r="G651" s="6" t="b">
        <f>IF(Statistik!B653&gt;0,LN(Statistik!B653))</f>
        <v>0</v>
      </c>
    </row>
    <row r="652" spans="1:7" x14ac:dyDescent="0.2">
      <c r="A652">
        <v>651</v>
      </c>
      <c r="B652" t="e">
        <f>SMALL(Statistik!B$4:B$10002,A652)</f>
        <v>#NUM!</v>
      </c>
      <c r="C652" t="e">
        <f>IF(Statistik!$B654=0,NA(),($A652-($A652-$A651)/2)/Statistik!$F$9)</f>
        <v>#N/A</v>
      </c>
      <c r="D652" t="e">
        <f>IF(Statistik!$B654=0,NA(),NORMSINV($C652))</f>
        <v>#N/A</v>
      </c>
      <c r="E652" t="e">
        <f t="shared" si="10"/>
        <v>#NUM!</v>
      </c>
      <c r="G652" s="6" t="b">
        <f>IF(Statistik!B654&gt;0,LN(Statistik!B654))</f>
        <v>0</v>
      </c>
    </row>
    <row r="653" spans="1:7" x14ac:dyDescent="0.2">
      <c r="A653">
        <v>652</v>
      </c>
      <c r="B653" t="e">
        <f>SMALL(Statistik!B$4:B$10002,A653)</f>
        <v>#NUM!</v>
      </c>
      <c r="C653" t="e">
        <f>IF(Statistik!$B655=0,NA(),($A653-($A653-$A652)/2)/Statistik!$F$9)</f>
        <v>#N/A</v>
      </c>
      <c r="D653" t="e">
        <f>IF(Statistik!$B655=0,NA(),NORMSINV($C653))</f>
        <v>#N/A</v>
      </c>
      <c r="E653" t="e">
        <f t="shared" si="10"/>
        <v>#NUM!</v>
      </c>
      <c r="G653" s="6" t="b">
        <f>IF(Statistik!B655&gt;0,LN(Statistik!B655))</f>
        <v>0</v>
      </c>
    </row>
    <row r="654" spans="1:7" x14ac:dyDescent="0.2">
      <c r="A654">
        <v>653</v>
      </c>
      <c r="B654" t="e">
        <f>SMALL(Statistik!B$4:B$10002,A654)</f>
        <v>#NUM!</v>
      </c>
      <c r="C654" t="e">
        <f>IF(Statistik!$B656=0,NA(),($A654-($A654-$A653)/2)/Statistik!$F$9)</f>
        <v>#N/A</v>
      </c>
      <c r="D654" t="e">
        <f>IF(Statistik!$B656=0,NA(),NORMSINV($C654))</f>
        <v>#N/A</v>
      </c>
      <c r="E654" t="e">
        <f t="shared" si="10"/>
        <v>#NUM!</v>
      </c>
      <c r="G654" s="6" t="b">
        <f>IF(Statistik!B656&gt;0,LN(Statistik!B656))</f>
        <v>0</v>
      </c>
    </row>
    <row r="655" spans="1:7" x14ac:dyDescent="0.2">
      <c r="A655">
        <v>654</v>
      </c>
      <c r="B655" t="e">
        <f>SMALL(Statistik!B$4:B$10002,A655)</f>
        <v>#NUM!</v>
      </c>
      <c r="C655" t="e">
        <f>IF(Statistik!$B657=0,NA(),($A655-($A655-$A654)/2)/Statistik!$F$9)</f>
        <v>#N/A</v>
      </c>
      <c r="D655" t="e">
        <f>IF(Statistik!$B657=0,NA(),NORMSINV($C655))</f>
        <v>#N/A</v>
      </c>
      <c r="E655" t="e">
        <f t="shared" si="10"/>
        <v>#NUM!</v>
      </c>
      <c r="G655" s="6" t="b">
        <f>IF(Statistik!B657&gt;0,LN(Statistik!B657))</f>
        <v>0</v>
      </c>
    </row>
    <row r="656" spans="1:7" x14ac:dyDescent="0.2">
      <c r="A656">
        <v>655</v>
      </c>
      <c r="B656" t="e">
        <f>SMALL(Statistik!B$4:B$10002,A656)</f>
        <v>#NUM!</v>
      </c>
      <c r="C656" t="e">
        <f>IF(Statistik!$B658=0,NA(),($A656-($A656-$A655)/2)/Statistik!$F$9)</f>
        <v>#N/A</v>
      </c>
      <c r="D656" t="e">
        <f>IF(Statistik!$B658=0,NA(),NORMSINV($C656))</f>
        <v>#N/A</v>
      </c>
      <c r="E656" t="e">
        <f t="shared" si="10"/>
        <v>#NUM!</v>
      </c>
      <c r="G656" s="6" t="b">
        <f>IF(Statistik!B658&gt;0,LN(Statistik!B658))</f>
        <v>0</v>
      </c>
    </row>
    <row r="657" spans="1:7" x14ac:dyDescent="0.2">
      <c r="A657">
        <v>656</v>
      </c>
      <c r="B657" t="e">
        <f>SMALL(Statistik!B$4:B$10002,A657)</f>
        <v>#NUM!</v>
      </c>
      <c r="C657" t="e">
        <f>IF(Statistik!$B659=0,NA(),($A657-($A657-$A656)/2)/Statistik!$F$9)</f>
        <v>#N/A</v>
      </c>
      <c r="D657" t="e">
        <f>IF(Statistik!$B659=0,NA(),NORMSINV($C657))</f>
        <v>#N/A</v>
      </c>
      <c r="E657" t="e">
        <f t="shared" si="10"/>
        <v>#NUM!</v>
      </c>
      <c r="G657" s="6" t="b">
        <f>IF(Statistik!B659&gt;0,LN(Statistik!B659))</f>
        <v>0</v>
      </c>
    </row>
    <row r="658" spans="1:7" x14ac:dyDescent="0.2">
      <c r="A658">
        <v>657</v>
      </c>
      <c r="B658" t="e">
        <f>SMALL(Statistik!B$4:B$10002,A658)</f>
        <v>#NUM!</v>
      </c>
      <c r="C658" t="e">
        <f>IF(Statistik!$B660=0,NA(),($A658-($A658-$A657)/2)/Statistik!$F$9)</f>
        <v>#N/A</v>
      </c>
      <c r="D658" t="e">
        <f>IF(Statistik!$B660=0,NA(),NORMSINV($C658))</f>
        <v>#N/A</v>
      </c>
      <c r="E658" t="e">
        <f t="shared" si="10"/>
        <v>#NUM!</v>
      </c>
      <c r="G658" s="6" t="b">
        <f>IF(Statistik!B660&gt;0,LN(Statistik!B660))</f>
        <v>0</v>
      </c>
    </row>
    <row r="659" spans="1:7" x14ac:dyDescent="0.2">
      <c r="A659">
        <v>658</v>
      </c>
      <c r="B659" t="e">
        <f>SMALL(Statistik!B$4:B$10002,A659)</f>
        <v>#NUM!</v>
      </c>
      <c r="C659" t="e">
        <f>IF(Statistik!$B661=0,NA(),($A659-($A659-$A658)/2)/Statistik!$F$9)</f>
        <v>#N/A</v>
      </c>
      <c r="D659" t="e">
        <f>IF(Statistik!$B661=0,NA(),NORMSINV($C659))</f>
        <v>#N/A</v>
      </c>
      <c r="E659" t="e">
        <f t="shared" si="10"/>
        <v>#NUM!</v>
      </c>
      <c r="G659" s="6" t="b">
        <f>IF(Statistik!B661&gt;0,LN(Statistik!B661))</f>
        <v>0</v>
      </c>
    </row>
    <row r="660" spans="1:7" x14ac:dyDescent="0.2">
      <c r="A660">
        <v>659</v>
      </c>
      <c r="B660" t="e">
        <f>SMALL(Statistik!B$4:B$10002,A660)</f>
        <v>#NUM!</v>
      </c>
      <c r="C660" t="e">
        <f>IF(Statistik!$B662=0,NA(),($A660-($A660-$A659)/2)/Statistik!$F$9)</f>
        <v>#N/A</v>
      </c>
      <c r="D660" t="e">
        <f>IF(Statistik!$B662=0,NA(),NORMSINV($C660))</f>
        <v>#N/A</v>
      </c>
      <c r="E660" t="e">
        <f t="shared" si="10"/>
        <v>#NUM!</v>
      </c>
      <c r="G660" s="6" t="b">
        <f>IF(Statistik!B662&gt;0,LN(Statistik!B662))</f>
        <v>0</v>
      </c>
    </row>
    <row r="661" spans="1:7" x14ac:dyDescent="0.2">
      <c r="A661">
        <v>660</v>
      </c>
      <c r="B661" t="e">
        <f>SMALL(Statistik!B$4:B$10002,A661)</f>
        <v>#NUM!</v>
      </c>
      <c r="C661" t="e">
        <f>IF(Statistik!$B663=0,NA(),($A661-($A661-$A660)/2)/Statistik!$F$9)</f>
        <v>#N/A</v>
      </c>
      <c r="D661" t="e">
        <f>IF(Statistik!$B663=0,NA(),NORMSINV($C661))</f>
        <v>#N/A</v>
      </c>
      <c r="E661" t="e">
        <f t="shared" si="10"/>
        <v>#NUM!</v>
      </c>
      <c r="G661" s="6" t="b">
        <f>IF(Statistik!B663&gt;0,LN(Statistik!B663))</f>
        <v>0</v>
      </c>
    </row>
    <row r="662" spans="1:7" x14ac:dyDescent="0.2">
      <c r="A662">
        <v>661</v>
      </c>
      <c r="B662" t="e">
        <f>SMALL(Statistik!B$4:B$10002,A662)</f>
        <v>#NUM!</v>
      </c>
      <c r="C662" t="e">
        <f>IF(Statistik!$B664=0,NA(),($A662-($A662-$A661)/2)/Statistik!$F$9)</f>
        <v>#N/A</v>
      </c>
      <c r="D662" t="e">
        <f>IF(Statistik!$B664=0,NA(),NORMSINV($C662))</f>
        <v>#N/A</v>
      </c>
      <c r="E662" t="e">
        <f t="shared" si="10"/>
        <v>#NUM!</v>
      </c>
      <c r="G662" s="6" t="b">
        <f>IF(Statistik!B664&gt;0,LN(Statistik!B664))</f>
        <v>0</v>
      </c>
    </row>
    <row r="663" spans="1:7" x14ac:dyDescent="0.2">
      <c r="A663">
        <v>662</v>
      </c>
      <c r="B663" t="e">
        <f>SMALL(Statistik!B$4:B$10002,A663)</f>
        <v>#NUM!</v>
      </c>
      <c r="C663" t="e">
        <f>IF(Statistik!$B665=0,NA(),($A663-($A663-$A662)/2)/Statistik!$F$9)</f>
        <v>#N/A</v>
      </c>
      <c r="D663" t="e">
        <f>IF(Statistik!$B665=0,NA(),NORMSINV($C663))</f>
        <v>#N/A</v>
      </c>
      <c r="E663" t="e">
        <f t="shared" si="10"/>
        <v>#NUM!</v>
      </c>
      <c r="G663" s="6" t="b">
        <f>IF(Statistik!B665&gt;0,LN(Statistik!B665))</f>
        <v>0</v>
      </c>
    </row>
    <row r="664" spans="1:7" x14ac:dyDescent="0.2">
      <c r="A664">
        <v>663</v>
      </c>
      <c r="B664" t="e">
        <f>SMALL(Statistik!B$4:B$10002,A664)</f>
        <v>#NUM!</v>
      </c>
      <c r="C664" t="e">
        <f>IF(Statistik!$B666=0,NA(),($A664-($A664-$A663)/2)/Statistik!$F$9)</f>
        <v>#N/A</v>
      </c>
      <c r="D664" t="e">
        <f>IF(Statistik!$B666=0,NA(),NORMSINV($C664))</f>
        <v>#N/A</v>
      </c>
      <c r="E664" t="e">
        <f t="shared" si="10"/>
        <v>#NUM!</v>
      </c>
      <c r="G664" s="6" t="b">
        <f>IF(Statistik!B666&gt;0,LN(Statistik!B666))</f>
        <v>0</v>
      </c>
    </row>
    <row r="665" spans="1:7" x14ac:dyDescent="0.2">
      <c r="A665">
        <v>664</v>
      </c>
      <c r="B665" t="e">
        <f>SMALL(Statistik!B$4:B$10002,A665)</f>
        <v>#NUM!</v>
      </c>
      <c r="C665" t="e">
        <f>IF(Statistik!$B667=0,NA(),($A665-($A665-$A664)/2)/Statistik!$F$9)</f>
        <v>#N/A</v>
      </c>
      <c r="D665" t="e">
        <f>IF(Statistik!$B667=0,NA(),NORMSINV($C665))</f>
        <v>#N/A</v>
      </c>
      <c r="E665" t="e">
        <f t="shared" si="10"/>
        <v>#NUM!</v>
      </c>
      <c r="G665" s="6" t="b">
        <f>IF(Statistik!B667&gt;0,LN(Statistik!B667))</f>
        <v>0</v>
      </c>
    </row>
    <row r="666" spans="1:7" x14ac:dyDescent="0.2">
      <c r="A666">
        <v>665</v>
      </c>
      <c r="B666" t="e">
        <f>SMALL(Statistik!B$4:B$10002,A666)</f>
        <v>#NUM!</v>
      </c>
      <c r="C666" t="e">
        <f>IF(Statistik!$B668=0,NA(),($A666-($A666-$A665)/2)/Statistik!$F$9)</f>
        <v>#N/A</v>
      </c>
      <c r="D666" t="e">
        <f>IF(Statistik!$B668=0,NA(),NORMSINV($C666))</f>
        <v>#N/A</v>
      </c>
      <c r="E666" t="e">
        <f t="shared" si="10"/>
        <v>#NUM!</v>
      </c>
      <c r="G666" s="6" t="b">
        <f>IF(Statistik!B668&gt;0,LN(Statistik!B668))</f>
        <v>0</v>
      </c>
    </row>
    <row r="667" spans="1:7" x14ac:dyDescent="0.2">
      <c r="A667">
        <v>666</v>
      </c>
      <c r="B667" t="e">
        <f>SMALL(Statistik!B$4:B$10002,A667)</f>
        <v>#NUM!</v>
      </c>
      <c r="C667" t="e">
        <f>IF(Statistik!$B669=0,NA(),($A667-($A667-$A666)/2)/Statistik!$F$9)</f>
        <v>#N/A</v>
      </c>
      <c r="D667" t="e">
        <f>IF(Statistik!$B669=0,NA(),NORMSINV($C667))</f>
        <v>#N/A</v>
      </c>
      <c r="E667" t="e">
        <f t="shared" si="10"/>
        <v>#NUM!</v>
      </c>
      <c r="G667" s="6" t="b">
        <f>IF(Statistik!B669&gt;0,LN(Statistik!B669))</f>
        <v>0</v>
      </c>
    </row>
    <row r="668" spans="1:7" x14ac:dyDescent="0.2">
      <c r="A668">
        <v>667</v>
      </c>
      <c r="B668" t="e">
        <f>SMALL(Statistik!B$4:B$10002,A668)</f>
        <v>#NUM!</v>
      </c>
      <c r="C668" t="e">
        <f>IF(Statistik!$B670=0,NA(),($A668-($A668-$A667)/2)/Statistik!$F$9)</f>
        <v>#N/A</v>
      </c>
      <c r="D668" t="e">
        <f>IF(Statistik!$B670=0,NA(),NORMSINV($C668))</f>
        <v>#N/A</v>
      </c>
      <c r="E668" t="e">
        <f t="shared" si="10"/>
        <v>#NUM!</v>
      </c>
      <c r="G668" s="6" t="b">
        <f>IF(Statistik!B670&gt;0,LN(Statistik!B670))</f>
        <v>0</v>
      </c>
    </row>
    <row r="669" spans="1:7" x14ac:dyDescent="0.2">
      <c r="A669">
        <v>668</v>
      </c>
      <c r="B669" t="e">
        <f>SMALL(Statistik!B$4:B$10002,A669)</f>
        <v>#NUM!</v>
      </c>
      <c r="C669" t="e">
        <f>IF(Statistik!$B671=0,NA(),($A669-($A669-$A668)/2)/Statistik!$F$9)</f>
        <v>#N/A</v>
      </c>
      <c r="D669" t="e">
        <f>IF(Statistik!$B671=0,NA(),NORMSINV($C669))</f>
        <v>#N/A</v>
      </c>
      <c r="E669" t="e">
        <f t="shared" si="10"/>
        <v>#NUM!</v>
      </c>
      <c r="G669" s="6" t="b">
        <f>IF(Statistik!B671&gt;0,LN(Statistik!B671))</f>
        <v>0</v>
      </c>
    </row>
    <row r="670" spans="1:7" x14ac:dyDescent="0.2">
      <c r="A670">
        <v>669</v>
      </c>
      <c r="B670" t="e">
        <f>SMALL(Statistik!B$4:B$10002,A670)</f>
        <v>#NUM!</v>
      </c>
      <c r="C670" t="e">
        <f>IF(Statistik!$B672=0,NA(),($A670-($A670-$A669)/2)/Statistik!$F$9)</f>
        <v>#N/A</v>
      </c>
      <c r="D670" t="e">
        <f>IF(Statistik!$B672=0,NA(),NORMSINV($C670))</f>
        <v>#N/A</v>
      </c>
      <c r="E670" t="e">
        <f t="shared" si="10"/>
        <v>#NUM!</v>
      </c>
      <c r="G670" s="6" t="b">
        <f>IF(Statistik!B672&gt;0,LN(Statistik!B672))</f>
        <v>0</v>
      </c>
    </row>
    <row r="671" spans="1:7" x14ac:dyDescent="0.2">
      <c r="A671">
        <v>670</v>
      </c>
      <c r="B671" t="e">
        <f>SMALL(Statistik!B$4:B$10002,A671)</f>
        <v>#NUM!</v>
      </c>
      <c r="C671" t="e">
        <f>IF(Statistik!$B673=0,NA(),($A671-($A671-$A670)/2)/Statistik!$F$9)</f>
        <v>#N/A</v>
      </c>
      <c r="D671" t="e">
        <f>IF(Statistik!$B673=0,NA(),NORMSINV($C671))</f>
        <v>#N/A</v>
      </c>
      <c r="E671" t="e">
        <f t="shared" si="10"/>
        <v>#NUM!</v>
      </c>
      <c r="G671" s="6" t="b">
        <f>IF(Statistik!B673&gt;0,LN(Statistik!B673))</f>
        <v>0</v>
      </c>
    </row>
    <row r="672" spans="1:7" x14ac:dyDescent="0.2">
      <c r="A672">
        <v>671</v>
      </c>
      <c r="B672" t="e">
        <f>SMALL(Statistik!B$4:B$10002,A672)</f>
        <v>#NUM!</v>
      </c>
      <c r="C672" t="e">
        <f>IF(Statistik!$B674=0,NA(),($A672-($A672-$A671)/2)/Statistik!$F$9)</f>
        <v>#N/A</v>
      </c>
      <c r="D672" t="e">
        <f>IF(Statistik!$B674=0,NA(),NORMSINV($C672))</f>
        <v>#N/A</v>
      </c>
      <c r="E672" t="e">
        <f t="shared" si="10"/>
        <v>#NUM!</v>
      </c>
      <c r="G672" s="6" t="b">
        <f>IF(Statistik!B674&gt;0,LN(Statistik!B674))</f>
        <v>0</v>
      </c>
    </row>
    <row r="673" spans="1:7" x14ac:dyDescent="0.2">
      <c r="A673">
        <v>672</v>
      </c>
      <c r="B673" t="e">
        <f>SMALL(Statistik!B$4:B$10002,A673)</f>
        <v>#NUM!</v>
      </c>
      <c r="C673" t="e">
        <f>IF(Statistik!$B675=0,NA(),($A673-($A673-$A672)/2)/Statistik!$F$9)</f>
        <v>#N/A</v>
      </c>
      <c r="D673" t="e">
        <f>IF(Statistik!$B675=0,NA(),NORMSINV($C673))</f>
        <v>#N/A</v>
      </c>
      <c r="E673" t="e">
        <f t="shared" si="10"/>
        <v>#NUM!</v>
      </c>
      <c r="G673" s="6" t="b">
        <f>IF(Statistik!B675&gt;0,LN(Statistik!B675))</f>
        <v>0</v>
      </c>
    </row>
    <row r="674" spans="1:7" x14ac:dyDescent="0.2">
      <c r="A674">
        <v>673</v>
      </c>
      <c r="B674" t="e">
        <f>SMALL(Statistik!B$4:B$10002,A674)</f>
        <v>#NUM!</v>
      </c>
      <c r="C674" t="e">
        <f>IF(Statistik!$B676=0,NA(),($A674-($A674-$A673)/2)/Statistik!$F$9)</f>
        <v>#N/A</v>
      </c>
      <c r="D674" t="e">
        <f>IF(Statistik!$B676=0,NA(),NORMSINV($C674))</f>
        <v>#N/A</v>
      </c>
      <c r="E674" t="e">
        <f t="shared" si="10"/>
        <v>#NUM!</v>
      </c>
      <c r="G674" s="6" t="b">
        <f>IF(Statistik!B676&gt;0,LN(Statistik!B676))</f>
        <v>0</v>
      </c>
    </row>
    <row r="675" spans="1:7" x14ac:dyDescent="0.2">
      <c r="A675">
        <v>674</v>
      </c>
      <c r="B675" t="e">
        <f>SMALL(Statistik!B$4:B$10002,A675)</f>
        <v>#NUM!</v>
      </c>
      <c r="C675" t="e">
        <f>IF(Statistik!$B677=0,NA(),($A675-($A675-$A674)/2)/Statistik!$F$9)</f>
        <v>#N/A</v>
      </c>
      <c r="D675" t="e">
        <f>IF(Statistik!$B677=0,NA(),NORMSINV($C675))</f>
        <v>#N/A</v>
      </c>
      <c r="E675" t="e">
        <f t="shared" si="10"/>
        <v>#NUM!</v>
      </c>
      <c r="G675" s="6" t="b">
        <f>IF(Statistik!B677&gt;0,LN(Statistik!B677))</f>
        <v>0</v>
      </c>
    </row>
    <row r="676" spans="1:7" x14ac:dyDescent="0.2">
      <c r="A676">
        <v>675</v>
      </c>
      <c r="B676" t="e">
        <f>SMALL(Statistik!B$4:B$10002,A676)</f>
        <v>#NUM!</v>
      </c>
      <c r="C676" t="e">
        <f>IF(Statistik!$B678=0,NA(),($A676-($A676-$A675)/2)/Statistik!$F$9)</f>
        <v>#N/A</v>
      </c>
      <c r="D676" t="e">
        <f>IF(Statistik!$B678=0,NA(),NORMSINV($C676))</f>
        <v>#N/A</v>
      </c>
      <c r="E676" t="e">
        <f t="shared" si="10"/>
        <v>#NUM!</v>
      </c>
      <c r="G676" s="6" t="b">
        <f>IF(Statistik!B678&gt;0,LN(Statistik!B678))</f>
        <v>0</v>
      </c>
    </row>
    <row r="677" spans="1:7" x14ac:dyDescent="0.2">
      <c r="A677">
        <v>676</v>
      </c>
      <c r="B677" t="e">
        <f>SMALL(Statistik!B$4:B$10002,A677)</f>
        <v>#NUM!</v>
      </c>
      <c r="C677" t="e">
        <f>IF(Statistik!$B679=0,NA(),($A677-($A677-$A676)/2)/Statistik!$F$9)</f>
        <v>#N/A</v>
      </c>
      <c r="D677" t="e">
        <f>IF(Statistik!$B679=0,NA(),NORMSINV($C677))</f>
        <v>#N/A</v>
      </c>
      <c r="E677" t="e">
        <f t="shared" si="10"/>
        <v>#NUM!</v>
      </c>
      <c r="G677" s="6" t="b">
        <f>IF(Statistik!B679&gt;0,LN(Statistik!B679))</f>
        <v>0</v>
      </c>
    </row>
    <row r="678" spans="1:7" x14ac:dyDescent="0.2">
      <c r="A678">
        <v>677</v>
      </c>
      <c r="B678" t="e">
        <f>SMALL(Statistik!B$4:B$10002,A678)</f>
        <v>#NUM!</v>
      </c>
      <c r="C678" t="e">
        <f>IF(Statistik!$B680=0,NA(),($A678-($A678-$A677)/2)/Statistik!$F$9)</f>
        <v>#N/A</v>
      </c>
      <c r="D678" t="e">
        <f>IF(Statistik!$B680=0,NA(),NORMSINV($C678))</f>
        <v>#N/A</v>
      </c>
      <c r="E678" t="e">
        <f t="shared" si="10"/>
        <v>#NUM!</v>
      </c>
      <c r="G678" s="6" t="b">
        <f>IF(Statistik!B680&gt;0,LN(Statistik!B680))</f>
        <v>0</v>
      </c>
    </row>
    <row r="679" spans="1:7" x14ac:dyDescent="0.2">
      <c r="A679">
        <v>678</v>
      </c>
      <c r="B679" t="e">
        <f>SMALL(Statistik!B$4:B$10002,A679)</f>
        <v>#NUM!</v>
      </c>
      <c r="C679" t="e">
        <f>IF(Statistik!$B681=0,NA(),($A679-($A679-$A678)/2)/Statistik!$F$9)</f>
        <v>#N/A</v>
      </c>
      <c r="D679" t="e">
        <f>IF(Statistik!$B681=0,NA(),NORMSINV($C679))</f>
        <v>#N/A</v>
      </c>
      <c r="E679" t="e">
        <f t="shared" si="10"/>
        <v>#NUM!</v>
      </c>
      <c r="G679" s="6" t="b">
        <f>IF(Statistik!B681&gt;0,LN(Statistik!B681))</f>
        <v>0</v>
      </c>
    </row>
    <row r="680" spans="1:7" x14ac:dyDescent="0.2">
      <c r="A680">
        <v>679</v>
      </c>
      <c r="B680" t="e">
        <f>SMALL(Statistik!B$4:B$10002,A680)</f>
        <v>#NUM!</v>
      </c>
      <c r="C680" t="e">
        <f>IF(Statistik!$B682=0,NA(),($A680-($A680-$A679)/2)/Statistik!$F$9)</f>
        <v>#N/A</v>
      </c>
      <c r="D680" t="e">
        <f>IF(Statistik!$B682=0,NA(),NORMSINV($C680))</f>
        <v>#N/A</v>
      </c>
      <c r="E680" t="e">
        <f t="shared" si="10"/>
        <v>#NUM!</v>
      </c>
      <c r="G680" s="6" t="b">
        <f>IF(Statistik!B682&gt;0,LN(Statistik!B682))</f>
        <v>0</v>
      </c>
    </row>
    <row r="681" spans="1:7" x14ac:dyDescent="0.2">
      <c r="A681">
        <v>680</v>
      </c>
      <c r="B681" t="e">
        <f>SMALL(Statistik!B$4:B$10002,A681)</f>
        <v>#NUM!</v>
      </c>
      <c r="C681" t="e">
        <f>IF(Statistik!$B683=0,NA(),($A681-($A681-$A680)/2)/Statistik!$F$9)</f>
        <v>#N/A</v>
      </c>
      <c r="D681" t="e">
        <f>IF(Statistik!$B683=0,NA(),NORMSINV($C681))</f>
        <v>#N/A</v>
      </c>
      <c r="E681" t="e">
        <f t="shared" si="10"/>
        <v>#NUM!</v>
      </c>
      <c r="G681" s="6" t="b">
        <f>IF(Statistik!B683&gt;0,LN(Statistik!B683))</f>
        <v>0</v>
      </c>
    </row>
    <row r="682" spans="1:7" x14ac:dyDescent="0.2">
      <c r="A682">
        <v>681</v>
      </c>
      <c r="B682" t="e">
        <f>SMALL(Statistik!B$4:B$10002,A682)</f>
        <v>#NUM!</v>
      </c>
      <c r="C682" t="e">
        <f>IF(Statistik!$B684=0,NA(),($A682-($A682-$A681)/2)/Statistik!$F$9)</f>
        <v>#N/A</v>
      </c>
      <c r="D682" t="e">
        <f>IF(Statistik!$B684=0,NA(),NORMSINV($C682))</f>
        <v>#N/A</v>
      </c>
      <c r="E682" t="e">
        <f t="shared" si="10"/>
        <v>#NUM!</v>
      </c>
      <c r="G682" s="6" t="b">
        <f>IF(Statistik!B684&gt;0,LN(Statistik!B684))</f>
        <v>0</v>
      </c>
    </row>
    <row r="683" spans="1:7" x14ac:dyDescent="0.2">
      <c r="A683">
        <v>682</v>
      </c>
      <c r="B683" t="e">
        <f>SMALL(Statistik!B$4:B$10002,A683)</f>
        <v>#NUM!</v>
      </c>
      <c r="C683" t="e">
        <f>IF(Statistik!$B685=0,NA(),($A683-($A683-$A682)/2)/Statistik!$F$9)</f>
        <v>#N/A</v>
      </c>
      <c r="D683" t="e">
        <f>IF(Statistik!$B685=0,NA(),NORMSINV($C683))</f>
        <v>#N/A</v>
      </c>
      <c r="E683" t="e">
        <f t="shared" si="10"/>
        <v>#NUM!</v>
      </c>
      <c r="G683" s="6" t="b">
        <f>IF(Statistik!B685&gt;0,LN(Statistik!B685))</f>
        <v>0</v>
      </c>
    </row>
    <row r="684" spans="1:7" x14ac:dyDescent="0.2">
      <c r="A684">
        <v>683</v>
      </c>
      <c r="B684" t="e">
        <f>SMALL(Statistik!B$4:B$10002,A684)</f>
        <v>#NUM!</v>
      </c>
      <c r="C684" t="e">
        <f>IF(Statistik!$B686=0,NA(),($A684-($A684-$A683)/2)/Statistik!$F$9)</f>
        <v>#N/A</v>
      </c>
      <c r="D684" t="e">
        <f>IF(Statistik!$B686=0,NA(),NORMSINV($C684))</f>
        <v>#N/A</v>
      </c>
      <c r="E684" t="e">
        <f t="shared" si="10"/>
        <v>#NUM!</v>
      </c>
      <c r="G684" s="6" t="b">
        <f>IF(Statistik!B686&gt;0,LN(Statistik!B686))</f>
        <v>0</v>
      </c>
    </row>
    <row r="685" spans="1:7" x14ac:dyDescent="0.2">
      <c r="A685">
        <v>684</v>
      </c>
      <c r="B685" t="e">
        <f>SMALL(Statistik!B$4:B$10002,A685)</f>
        <v>#NUM!</v>
      </c>
      <c r="C685" t="e">
        <f>IF(Statistik!$B687=0,NA(),($A685-($A685-$A684)/2)/Statistik!$F$9)</f>
        <v>#N/A</v>
      </c>
      <c r="D685" t="e">
        <f>IF(Statistik!$B687=0,NA(),NORMSINV($C685))</f>
        <v>#N/A</v>
      </c>
      <c r="E685" t="e">
        <f t="shared" si="10"/>
        <v>#NUM!</v>
      </c>
      <c r="G685" s="6" t="b">
        <f>IF(Statistik!B687&gt;0,LN(Statistik!B687))</f>
        <v>0</v>
      </c>
    </row>
    <row r="686" spans="1:7" x14ac:dyDescent="0.2">
      <c r="A686">
        <v>685</v>
      </c>
      <c r="B686" t="e">
        <f>SMALL(Statistik!B$4:B$10002,A686)</f>
        <v>#NUM!</v>
      </c>
      <c r="C686" t="e">
        <f>IF(Statistik!$B688=0,NA(),($A686-($A686-$A685)/2)/Statistik!$F$9)</f>
        <v>#N/A</v>
      </c>
      <c r="D686" t="e">
        <f>IF(Statistik!$B688=0,NA(),NORMSINV($C686))</f>
        <v>#N/A</v>
      </c>
      <c r="E686" t="e">
        <f t="shared" si="10"/>
        <v>#NUM!</v>
      </c>
      <c r="G686" s="6" t="b">
        <f>IF(Statistik!B688&gt;0,LN(Statistik!B688))</f>
        <v>0</v>
      </c>
    </row>
    <row r="687" spans="1:7" x14ac:dyDescent="0.2">
      <c r="A687">
        <v>686</v>
      </c>
      <c r="B687" t="e">
        <f>SMALL(Statistik!B$4:B$10002,A687)</f>
        <v>#NUM!</v>
      </c>
      <c r="C687" t="e">
        <f>IF(Statistik!$B689=0,NA(),($A687-($A687-$A686)/2)/Statistik!$F$9)</f>
        <v>#N/A</v>
      </c>
      <c r="D687" t="e">
        <f>IF(Statistik!$B689=0,NA(),NORMSINV($C687))</f>
        <v>#N/A</v>
      </c>
      <c r="E687" t="e">
        <f t="shared" si="10"/>
        <v>#NUM!</v>
      </c>
      <c r="G687" s="6" t="b">
        <f>IF(Statistik!B689&gt;0,LN(Statistik!B689))</f>
        <v>0</v>
      </c>
    </row>
    <row r="688" spans="1:7" x14ac:dyDescent="0.2">
      <c r="A688">
        <v>687</v>
      </c>
      <c r="B688" t="e">
        <f>SMALL(Statistik!B$4:B$10002,A688)</f>
        <v>#NUM!</v>
      </c>
      <c r="C688" t="e">
        <f>IF(Statistik!$B690=0,NA(),($A688-($A688-$A687)/2)/Statistik!$F$9)</f>
        <v>#N/A</v>
      </c>
      <c r="D688" t="e">
        <f>IF(Statistik!$B690=0,NA(),NORMSINV($C688))</f>
        <v>#N/A</v>
      </c>
      <c r="E688" t="e">
        <f t="shared" si="10"/>
        <v>#NUM!</v>
      </c>
      <c r="G688" s="6" t="b">
        <f>IF(Statistik!B690&gt;0,LN(Statistik!B690))</f>
        <v>0</v>
      </c>
    </row>
    <row r="689" spans="1:7" x14ac:dyDescent="0.2">
      <c r="A689">
        <v>688</v>
      </c>
      <c r="B689" t="e">
        <f>SMALL(Statistik!B$4:B$10002,A689)</f>
        <v>#NUM!</v>
      </c>
      <c r="C689" t="e">
        <f>IF(Statistik!$B691=0,NA(),($A689-($A689-$A688)/2)/Statistik!$F$9)</f>
        <v>#N/A</v>
      </c>
      <c r="D689" t="e">
        <f>IF(Statistik!$B691=0,NA(),NORMSINV($C689))</f>
        <v>#N/A</v>
      </c>
      <c r="E689" t="e">
        <f t="shared" si="10"/>
        <v>#NUM!</v>
      </c>
      <c r="G689" s="6" t="b">
        <f>IF(Statistik!B691&gt;0,LN(Statistik!B691))</f>
        <v>0</v>
      </c>
    </row>
    <row r="690" spans="1:7" x14ac:dyDescent="0.2">
      <c r="A690">
        <v>689</v>
      </c>
      <c r="B690" t="e">
        <f>SMALL(Statistik!B$4:B$10002,A690)</f>
        <v>#NUM!</v>
      </c>
      <c r="C690" t="e">
        <f>IF(Statistik!$B692=0,NA(),($A690-($A690-$A689)/2)/Statistik!$F$9)</f>
        <v>#N/A</v>
      </c>
      <c r="D690" t="e">
        <f>IF(Statistik!$B692=0,NA(),NORMSINV($C690))</f>
        <v>#N/A</v>
      </c>
      <c r="E690" t="e">
        <f t="shared" si="10"/>
        <v>#NUM!</v>
      </c>
      <c r="G690" s="6" t="b">
        <f>IF(Statistik!B692&gt;0,LN(Statistik!B692))</f>
        <v>0</v>
      </c>
    </row>
    <row r="691" spans="1:7" x14ac:dyDescent="0.2">
      <c r="A691">
        <v>690</v>
      </c>
      <c r="B691" t="e">
        <f>SMALL(Statistik!B$4:B$10002,A691)</f>
        <v>#NUM!</v>
      </c>
      <c r="C691" t="e">
        <f>IF(Statistik!$B693=0,NA(),($A691-($A691-$A690)/2)/Statistik!$F$9)</f>
        <v>#N/A</v>
      </c>
      <c r="D691" t="e">
        <f>IF(Statistik!$B693=0,NA(),NORMSINV($C691))</f>
        <v>#N/A</v>
      </c>
      <c r="E691" t="e">
        <f t="shared" si="10"/>
        <v>#NUM!</v>
      </c>
      <c r="G691" s="6" t="b">
        <f>IF(Statistik!B693&gt;0,LN(Statistik!B693))</f>
        <v>0</v>
      </c>
    </row>
    <row r="692" spans="1:7" x14ac:dyDescent="0.2">
      <c r="A692">
        <v>691</v>
      </c>
      <c r="B692" t="e">
        <f>SMALL(Statistik!B$4:B$10002,A692)</f>
        <v>#NUM!</v>
      </c>
      <c r="C692" t="e">
        <f>IF(Statistik!$B694=0,NA(),($A692-($A692-$A691)/2)/Statistik!$F$9)</f>
        <v>#N/A</v>
      </c>
      <c r="D692" t="e">
        <f>IF(Statistik!$B694=0,NA(),NORMSINV($C692))</f>
        <v>#N/A</v>
      </c>
      <c r="E692" t="e">
        <f t="shared" si="10"/>
        <v>#NUM!</v>
      </c>
      <c r="G692" s="6" t="b">
        <f>IF(Statistik!B694&gt;0,LN(Statistik!B694))</f>
        <v>0</v>
      </c>
    </row>
    <row r="693" spans="1:7" x14ac:dyDescent="0.2">
      <c r="A693">
        <v>692</v>
      </c>
      <c r="B693" t="e">
        <f>SMALL(Statistik!B$4:B$10002,A693)</f>
        <v>#NUM!</v>
      </c>
      <c r="C693" t="e">
        <f>IF(Statistik!$B695=0,NA(),($A693-($A693-$A692)/2)/Statistik!$F$9)</f>
        <v>#N/A</v>
      </c>
      <c r="D693" t="e">
        <f>IF(Statistik!$B695=0,NA(),NORMSINV($C693))</f>
        <v>#N/A</v>
      </c>
      <c r="E693" t="e">
        <f t="shared" si="10"/>
        <v>#NUM!</v>
      </c>
      <c r="G693" s="6" t="b">
        <f>IF(Statistik!B695&gt;0,LN(Statistik!B695))</f>
        <v>0</v>
      </c>
    </row>
    <row r="694" spans="1:7" x14ac:dyDescent="0.2">
      <c r="A694">
        <v>693</v>
      </c>
      <c r="B694" t="e">
        <f>SMALL(Statistik!B$4:B$10002,A694)</f>
        <v>#NUM!</v>
      </c>
      <c r="C694" t="e">
        <f>IF(Statistik!$B696=0,NA(),($A694-($A694-$A693)/2)/Statistik!$F$9)</f>
        <v>#N/A</v>
      </c>
      <c r="D694" t="e">
        <f>IF(Statistik!$B696=0,NA(),NORMSINV($C694))</f>
        <v>#N/A</v>
      </c>
      <c r="E694" t="e">
        <f t="shared" si="10"/>
        <v>#NUM!</v>
      </c>
      <c r="G694" s="6" t="b">
        <f>IF(Statistik!B696&gt;0,LN(Statistik!B696))</f>
        <v>0</v>
      </c>
    </row>
    <row r="695" spans="1:7" x14ac:dyDescent="0.2">
      <c r="A695">
        <v>694</v>
      </c>
      <c r="B695" t="e">
        <f>SMALL(Statistik!B$4:B$10002,A695)</f>
        <v>#NUM!</v>
      </c>
      <c r="C695" t="e">
        <f>IF(Statistik!$B697=0,NA(),($A695-($A695-$A694)/2)/Statistik!$F$9)</f>
        <v>#N/A</v>
      </c>
      <c r="D695" t="e">
        <f>IF(Statistik!$B697=0,NA(),NORMSINV($C695))</f>
        <v>#N/A</v>
      </c>
      <c r="E695" t="e">
        <f t="shared" si="10"/>
        <v>#NUM!</v>
      </c>
      <c r="G695" s="6" t="b">
        <f>IF(Statistik!B697&gt;0,LN(Statistik!B697))</f>
        <v>0</v>
      </c>
    </row>
    <row r="696" spans="1:7" x14ac:dyDescent="0.2">
      <c r="A696">
        <v>695</v>
      </c>
      <c r="B696" t="e">
        <f>SMALL(Statistik!B$4:B$10002,A696)</f>
        <v>#NUM!</v>
      </c>
      <c r="C696" t="e">
        <f>IF(Statistik!$B698=0,NA(),($A696-($A696-$A695)/2)/Statistik!$F$9)</f>
        <v>#N/A</v>
      </c>
      <c r="D696" t="e">
        <f>IF(Statistik!$B698=0,NA(),NORMSINV($C696))</f>
        <v>#N/A</v>
      </c>
      <c r="E696" t="e">
        <f t="shared" si="10"/>
        <v>#NUM!</v>
      </c>
      <c r="G696" s="6" t="b">
        <f>IF(Statistik!B698&gt;0,LN(Statistik!B698))</f>
        <v>0</v>
      </c>
    </row>
    <row r="697" spans="1:7" x14ac:dyDescent="0.2">
      <c r="A697">
        <v>696</v>
      </c>
      <c r="B697" t="e">
        <f>SMALL(Statistik!B$4:B$10002,A697)</f>
        <v>#NUM!</v>
      </c>
      <c r="C697" t="e">
        <f>IF(Statistik!$B699=0,NA(),($A697-($A697-$A696)/2)/Statistik!$F$9)</f>
        <v>#N/A</v>
      </c>
      <c r="D697" t="e">
        <f>IF(Statistik!$B699=0,NA(),NORMSINV($C697))</f>
        <v>#N/A</v>
      </c>
      <c r="E697" t="e">
        <f t="shared" si="10"/>
        <v>#NUM!</v>
      </c>
      <c r="G697" s="6" t="b">
        <f>IF(Statistik!B699&gt;0,LN(Statistik!B699))</f>
        <v>0</v>
      </c>
    </row>
    <row r="698" spans="1:7" x14ac:dyDescent="0.2">
      <c r="A698">
        <v>697</v>
      </c>
      <c r="B698" t="e">
        <f>SMALL(Statistik!B$4:B$10002,A698)</f>
        <v>#NUM!</v>
      </c>
      <c r="C698" t="e">
        <f>IF(Statistik!$B700=0,NA(),($A698-($A698-$A697)/2)/Statistik!$F$9)</f>
        <v>#N/A</v>
      </c>
      <c r="D698" t="e">
        <f>IF(Statistik!$B700=0,NA(),NORMSINV($C698))</f>
        <v>#N/A</v>
      </c>
      <c r="E698" t="e">
        <f t="shared" si="10"/>
        <v>#NUM!</v>
      </c>
      <c r="G698" s="6" t="b">
        <f>IF(Statistik!B700&gt;0,LN(Statistik!B700))</f>
        <v>0</v>
      </c>
    </row>
    <row r="699" spans="1:7" x14ac:dyDescent="0.2">
      <c r="A699">
        <v>698</v>
      </c>
      <c r="B699" t="e">
        <f>SMALL(Statistik!B$4:B$10002,A699)</f>
        <v>#NUM!</v>
      </c>
      <c r="C699" t="e">
        <f>IF(Statistik!$B701=0,NA(),($A699-($A699-$A698)/2)/Statistik!$F$9)</f>
        <v>#N/A</v>
      </c>
      <c r="D699" t="e">
        <f>IF(Statistik!$B701=0,NA(),NORMSINV($C699))</f>
        <v>#N/A</v>
      </c>
      <c r="E699" t="e">
        <f t="shared" si="10"/>
        <v>#NUM!</v>
      </c>
      <c r="G699" s="6" t="b">
        <f>IF(Statistik!B701&gt;0,LN(Statistik!B701))</f>
        <v>0</v>
      </c>
    </row>
    <row r="700" spans="1:7" x14ac:dyDescent="0.2">
      <c r="A700">
        <v>699</v>
      </c>
      <c r="B700" t="e">
        <f>SMALL(Statistik!B$4:B$10002,A700)</f>
        <v>#NUM!</v>
      </c>
      <c r="C700" t="e">
        <f>IF(Statistik!$B702=0,NA(),($A700-($A700-$A699)/2)/Statistik!$F$9)</f>
        <v>#N/A</v>
      </c>
      <c r="D700" t="e">
        <f>IF(Statistik!$B702=0,NA(),NORMSINV($C700))</f>
        <v>#N/A</v>
      </c>
      <c r="E700" t="e">
        <f t="shared" si="10"/>
        <v>#NUM!</v>
      </c>
      <c r="G700" s="6" t="b">
        <f>IF(Statistik!B702&gt;0,LN(Statistik!B702))</f>
        <v>0</v>
      </c>
    </row>
    <row r="701" spans="1:7" x14ac:dyDescent="0.2">
      <c r="A701">
        <v>700</v>
      </c>
      <c r="B701" t="e">
        <f>SMALL(Statistik!B$4:B$10002,A701)</f>
        <v>#NUM!</v>
      </c>
      <c r="C701" t="e">
        <f>IF(Statistik!$B703=0,NA(),($A701-($A701-$A700)/2)/Statistik!$F$9)</f>
        <v>#N/A</v>
      </c>
      <c r="D701" t="e">
        <f>IF(Statistik!$B703=0,NA(),NORMSINV($C701))</f>
        <v>#N/A</v>
      </c>
      <c r="E701" t="e">
        <f t="shared" si="10"/>
        <v>#NUM!</v>
      </c>
      <c r="G701" s="6" t="b">
        <f>IF(Statistik!B703&gt;0,LN(Statistik!B703))</f>
        <v>0</v>
      </c>
    </row>
    <row r="702" spans="1:7" x14ac:dyDescent="0.2">
      <c r="A702">
        <v>701</v>
      </c>
      <c r="B702" t="e">
        <f>SMALL(Statistik!B$4:B$10002,A702)</f>
        <v>#NUM!</v>
      </c>
      <c r="C702" t="e">
        <f>IF(Statistik!$B704=0,NA(),($A702-($A702-$A701)/2)/Statistik!$F$9)</f>
        <v>#N/A</v>
      </c>
      <c r="D702" t="e">
        <f>IF(Statistik!$B704=0,NA(),NORMSINV($C702))</f>
        <v>#N/A</v>
      </c>
      <c r="E702" t="e">
        <f t="shared" si="10"/>
        <v>#NUM!</v>
      </c>
      <c r="G702" s="6" t="b">
        <f>IF(Statistik!B704&gt;0,LN(Statistik!B704))</f>
        <v>0</v>
      </c>
    </row>
    <row r="703" spans="1:7" x14ac:dyDescent="0.2">
      <c r="A703">
        <v>702</v>
      </c>
      <c r="B703" t="e">
        <f>SMALL(Statistik!B$4:B$10002,A703)</f>
        <v>#NUM!</v>
      </c>
      <c r="C703" t="e">
        <f>IF(Statistik!$B705=0,NA(),($A703-($A703-$A702)/2)/Statistik!$F$9)</f>
        <v>#N/A</v>
      </c>
      <c r="D703" t="e">
        <f>IF(Statistik!$B705=0,NA(),NORMSINV($C703))</f>
        <v>#N/A</v>
      </c>
      <c r="E703" t="e">
        <f t="shared" si="10"/>
        <v>#NUM!</v>
      </c>
      <c r="G703" s="6" t="b">
        <f>IF(Statistik!B705&gt;0,LN(Statistik!B705))</f>
        <v>0</v>
      </c>
    </row>
    <row r="704" spans="1:7" x14ac:dyDescent="0.2">
      <c r="A704">
        <v>703</v>
      </c>
      <c r="B704" t="e">
        <f>SMALL(Statistik!B$4:B$10002,A704)</f>
        <v>#NUM!</v>
      </c>
      <c r="C704" t="e">
        <f>IF(Statistik!$B706=0,NA(),($A704-($A704-$A703)/2)/Statistik!$F$9)</f>
        <v>#N/A</v>
      </c>
      <c r="D704" t="e">
        <f>IF(Statistik!$B706=0,NA(),NORMSINV($C704))</f>
        <v>#N/A</v>
      </c>
      <c r="E704" t="e">
        <f t="shared" si="10"/>
        <v>#NUM!</v>
      </c>
      <c r="G704" s="6" t="b">
        <f>IF(Statistik!B706&gt;0,LN(Statistik!B706))</f>
        <v>0</v>
      </c>
    </row>
    <row r="705" spans="1:7" x14ac:dyDescent="0.2">
      <c r="A705">
        <v>704</v>
      </c>
      <c r="B705" t="e">
        <f>SMALL(Statistik!B$4:B$10002,A705)</f>
        <v>#NUM!</v>
      </c>
      <c r="C705" t="e">
        <f>IF(Statistik!$B707=0,NA(),($A705-($A705-$A704)/2)/Statistik!$F$9)</f>
        <v>#N/A</v>
      </c>
      <c r="D705" t="e">
        <f>IF(Statistik!$B707=0,NA(),NORMSINV($C705))</f>
        <v>#N/A</v>
      </c>
      <c r="E705" t="e">
        <f t="shared" si="10"/>
        <v>#NUM!</v>
      </c>
      <c r="G705" s="6" t="b">
        <f>IF(Statistik!B707&gt;0,LN(Statistik!B707))</f>
        <v>0</v>
      </c>
    </row>
    <row r="706" spans="1:7" x14ac:dyDescent="0.2">
      <c r="A706">
        <v>705</v>
      </c>
      <c r="B706" t="e">
        <f>SMALL(Statistik!B$4:B$10002,A706)</f>
        <v>#NUM!</v>
      </c>
      <c r="C706" t="e">
        <f>IF(Statistik!$B708=0,NA(),($A706-($A706-$A705)/2)/Statistik!$F$9)</f>
        <v>#N/A</v>
      </c>
      <c r="D706" t="e">
        <f>IF(Statistik!$B708=0,NA(),NORMSINV($C706))</f>
        <v>#N/A</v>
      </c>
      <c r="E706" t="e">
        <f t="shared" si="10"/>
        <v>#NUM!</v>
      </c>
      <c r="G706" s="6" t="b">
        <f>IF(Statistik!B708&gt;0,LN(Statistik!B708))</f>
        <v>0</v>
      </c>
    </row>
    <row r="707" spans="1:7" x14ac:dyDescent="0.2">
      <c r="A707">
        <v>706</v>
      </c>
      <c r="B707" t="e">
        <f>SMALL(Statistik!B$4:B$10002,A707)</f>
        <v>#NUM!</v>
      </c>
      <c r="C707" t="e">
        <f>IF(Statistik!$B709=0,NA(),($A707-($A707-$A706)/2)/Statistik!$F$9)</f>
        <v>#N/A</v>
      </c>
      <c r="D707" t="e">
        <f>IF(Statistik!$B709=0,NA(),NORMSINV($C707))</f>
        <v>#N/A</v>
      </c>
      <c r="E707" t="e">
        <f t="shared" ref="E707:E770" si="11">IF(B707=0,NA(),LOG10(B707))</f>
        <v>#NUM!</v>
      </c>
      <c r="G707" s="6" t="b">
        <f>IF(Statistik!B709&gt;0,LN(Statistik!B709))</f>
        <v>0</v>
      </c>
    </row>
    <row r="708" spans="1:7" x14ac:dyDescent="0.2">
      <c r="A708">
        <v>707</v>
      </c>
      <c r="B708" t="e">
        <f>SMALL(Statistik!B$4:B$10002,A708)</f>
        <v>#NUM!</v>
      </c>
      <c r="C708" t="e">
        <f>IF(Statistik!$B710=0,NA(),($A708-($A708-$A707)/2)/Statistik!$F$9)</f>
        <v>#N/A</v>
      </c>
      <c r="D708" t="e">
        <f>IF(Statistik!$B710=0,NA(),NORMSINV($C708))</f>
        <v>#N/A</v>
      </c>
      <c r="E708" t="e">
        <f t="shared" si="11"/>
        <v>#NUM!</v>
      </c>
      <c r="G708" s="6" t="b">
        <f>IF(Statistik!B710&gt;0,LN(Statistik!B710))</f>
        <v>0</v>
      </c>
    </row>
    <row r="709" spans="1:7" x14ac:dyDescent="0.2">
      <c r="A709">
        <v>708</v>
      </c>
      <c r="B709" t="e">
        <f>SMALL(Statistik!B$4:B$10002,A709)</f>
        <v>#NUM!</v>
      </c>
      <c r="C709" t="e">
        <f>IF(Statistik!$B711=0,NA(),($A709-($A709-$A708)/2)/Statistik!$F$9)</f>
        <v>#N/A</v>
      </c>
      <c r="D709" t="e">
        <f>IF(Statistik!$B711=0,NA(),NORMSINV($C709))</f>
        <v>#N/A</v>
      </c>
      <c r="E709" t="e">
        <f t="shared" si="11"/>
        <v>#NUM!</v>
      </c>
      <c r="G709" s="6" t="b">
        <f>IF(Statistik!B711&gt;0,LN(Statistik!B711))</f>
        <v>0</v>
      </c>
    </row>
    <row r="710" spans="1:7" x14ac:dyDescent="0.2">
      <c r="A710">
        <v>709</v>
      </c>
      <c r="B710" t="e">
        <f>SMALL(Statistik!B$4:B$10002,A710)</f>
        <v>#NUM!</v>
      </c>
      <c r="C710" t="e">
        <f>IF(Statistik!$B712=0,NA(),($A710-($A710-$A709)/2)/Statistik!$F$9)</f>
        <v>#N/A</v>
      </c>
      <c r="D710" t="e">
        <f>IF(Statistik!$B712=0,NA(),NORMSINV($C710))</f>
        <v>#N/A</v>
      </c>
      <c r="E710" t="e">
        <f t="shared" si="11"/>
        <v>#NUM!</v>
      </c>
      <c r="G710" s="6" t="b">
        <f>IF(Statistik!B712&gt;0,LN(Statistik!B712))</f>
        <v>0</v>
      </c>
    </row>
    <row r="711" spans="1:7" x14ac:dyDescent="0.2">
      <c r="A711">
        <v>710</v>
      </c>
      <c r="B711" t="e">
        <f>SMALL(Statistik!B$4:B$10002,A711)</f>
        <v>#NUM!</v>
      </c>
      <c r="C711" t="e">
        <f>IF(Statistik!$B713=0,NA(),($A711-($A711-$A710)/2)/Statistik!$F$9)</f>
        <v>#N/A</v>
      </c>
      <c r="D711" t="e">
        <f>IF(Statistik!$B713=0,NA(),NORMSINV($C711))</f>
        <v>#N/A</v>
      </c>
      <c r="E711" t="e">
        <f t="shared" si="11"/>
        <v>#NUM!</v>
      </c>
      <c r="G711" s="6" t="b">
        <f>IF(Statistik!B713&gt;0,LN(Statistik!B713))</f>
        <v>0</v>
      </c>
    </row>
    <row r="712" spans="1:7" x14ac:dyDescent="0.2">
      <c r="A712">
        <v>711</v>
      </c>
      <c r="B712" t="e">
        <f>SMALL(Statistik!B$4:B$10002,A712)</f>
        <v>#NUM!</v>
      </c>
      <c r="C712" t="e">
        <f>IF(Statistik!$B714=0,NA(),($A712-($A712-$A711)/2)/Statistik!$F$9)</f>
        <v>#N/A</v>
      </c>
      <c r="D712" t="e">
        <f>IF(Statistik!$B714=0,NA(),NORMSINV($C712))</f>
        <v>#N/A</v>
      </c>
      <c r="E712" t="e">
        <f t="shared" si="11"/>
        <v>#NUM!</v>
      </c>
      <c r="G712" s="6" t="b">
        <f>IF(Statistik!B714&gt;0,LN(Statistik!B714))</f>
        <v>0</v>
      </c>
    </row>
    <row r="713" spans="1:7" x14ac:dyDescent="0.2">
      <c r="A713">
        <v>712</v>
      </c>
      <c r="B713" t="e">
        <f>SMALL(Statistik!B$4:B$10002,A713)</f>
        <v>#NUM!</v>
      </c>
      <c r="C713" t="e">
        <f>IF(Statistik!$B715=0,NA(),($A713-($A713-$A712)/2)/Statistik!$F$9)</f>
        <v>#N/A</v>
      </c>
      <c r="D713" t="e">
        <f>IF(Statistik!$B715=0,NA(),NORMSINV($C713))</f>
        <v>#N/A</v>
      </c>
      <c r="E713" t="e">
        <f t="shared" si="11"/>
        <v>#NUM!</v>
      </c>
      <c r="G713" s="6" t="b">
        <f>IF(Statistik!B715&gt;0,LN(Statistik!B715))</f>
        <v>0</v>
      </c>
    </row>
    <row r="714" spans="1:7" x14ac:dyDescent="0.2">
      <c r="A714">
        <v>713</v>
      </c>
      <c r="B714" t="e">
        <f>SMALL(Statistik!B$4:B$10002,A714)</f>
        <v>#NUM!</v>
      </c>
      <c r="C714" t="e">
        <f>IF(Statistik!$B716=0,NA(),($A714-($A714-$A713)/2)/Statistik!$F$9)</f>
        <v>#N/A</v>
      </c>
      <c r="D714" t="e">
        <f>IF(Statistik!$B716=0,NA(),NORMSINV($C714))</f>
        <v>#N/A</v>
      </c>
      <c r="E714" t="e">
        <f t="shared" si="11"/>
        <v>#NUM!</v>
      </c>
      <c r="G714" s="6" t="b">
        <f>IF(Statistik!B716&gt;0,LN(Statistik!B716))</f>
        <v>0</v>
      </c>
    </row>
    <row r="715" spans="1:7" x14ac:dyDescent="0.2">
      <c r="A715">
        <v>714</v>
      </c>
      <c r="B715" t="e">
        <f>SMALL(Statistik!B$4:B$10002,A715)</f>
        <v>#NUM!</v>
      </c>
      <c r="C715" t="e">
        <f>IF(Statistik!$B717=0,NA(),($A715-($A715-$A714)/2)/Statistik!$F$9)</f>
        <v>#N/A</v>
      </c>
      <c r="D715" t="e">
        <f>IF(Statistik!$B717=0,NA(),NORMSINV($C715))</f>
        <v>#N/A</v>
      </c>
      <c r="E715" t="e">
        <f t="shared" si="11"/>
        <v>#NUM!</v>
      </c>
      <c r="G715" s="6" t="b">
        <f>IF(Statistik!B717&gt;0,LN(Statistik!B717))</f>
        <v>0</v>
      </c>
    </row>
    <row r="716" spans="1:7" x14ac:dyDescent="0.2">
      <c r="A716">
        <v>715</v>
      </c>
      <c r="B716" t="e">
        <f>SMALL(Statistik!B$4:B$10002,A716)</f>
        <v>#NUM!</v>
      </c>
      <c r="C716" t="e">
        <f>IF(Statistik!$B718=0,NA(),($A716-($A716-$A715)/2)/Statistik!$F$9)</f>
        <v>#N/A</v>
      </c>
      <c r="D716" t="e">
        <f>IF(Statistik!$B718=0,NA(),NORMSINV($C716))</f>
        <v>#N/A</v>
      </c>
      <c r="E716" t="e">
        <f t="shared" si="11"/>
        <v>#NUM!</v>
      </c>
      <c r="G716" s="6" t="b">
        <f>IF(Statistik!B718&gt;0,LN(Statistik!B718))</f>
        <v>0</v>
      </c>
    </row>
    <row r="717" spans="1:7" x14ac:dyDescent="0.2">
      <c r="A717">
        <v>716</v>
      </c>
      <c r="B717" t="e">
        <f>SMALL(Statistik!B$4:B$10002,A717)</f>
        <v>#NUM!</v>
      </c>
      <c r="C717" t="e">
        <f>IF(Statistik!$B719=0,NA(),($A717-($A717-$A716)/2)/Statistik!$F$9)</f>
        <v>#N/A</v>
      </c>
      <c r="D717" t="e">
        <f>IF(Statistik!$B719=0,NA(),NORMSINV($C717))</f>
        <v>#N/A</v>
      </c>
      <c r="E717" t="e">
        <f t="shared" si="11"/>
        <v>#NUM!</v>
      </c>
      <c r="G717" s="6" t="b">
        <f>IF(Statistik!B719&gt;0,LN(Statistik!B719))</f>
        <v>0</v>
      </c>
    </row>
    <row r="718" spans="1:7" x14ac:dyDescent="0.2">
      <c r="A718">
        <v>717</v>
      </c>
      <c r="B718" t="e">
        <f>SMALL(Statistik!B$4:B$10002,A718)</f>
        <v>#NUM!</v>
      </c>
      <c r="C718" t="e">
        <f>IF(Statistik!$B720=0,NA(),($A718-($A718-$A717)/2)/Statistik!$F$9)</f>
        <v>#N/A</v>
      </c>
      <c r="D718" t="e">
        <f>IF(Statistik!$B720=0,NA(),NORMSINV($C718))</f>
        <v>#N/A</v>
      </c>
      <c r="E718" t="e">
        <f t="shared" si="11"/>
        <v>#NUM!</v>
      </c>
      <c r="G718" s="6" t="b">
        <f>IF(Statistik!B720&gt;0,LN(Statistik!B720))</f>
        <v>0</v>
      </c>
    </row>
    <row r="719" spans="1:7" x14ac:dyDescent="0.2">
      <c r="A719">
        <v>718</v>
      </c>
      <c r="B719" t="e">
        <f>SMALL(Statistik!B$4:B$10002,A719)</f>
        <v>#NUM!</v>
      </c>
      <c r="C719" t="e">
        <f>IF(Statistik!$B721=0,NA(),($A719-($A719-$A718)/2)/Statistik!$F$9)</f>
        <v>#N/A</v>
      </c>
      <c r="D719" t="e">
        <f>IF(Statistik!$B721=0,NA(),NORMSINV($C719))</f>
        <v>#N/A</v>
      </c>
      <c r="E719" t="e">
        <f t="shared" si="11"/>
        <v>#NUM!</v>
      </c>
      <c r="G719" s="6" t="b">
        <f>IF(Statistik!B721&gt;0,LN(Statistik!B721))</f>
        <v>0</v>
      </c>
    </row>
    <row r="720" spans="1:7" x14ac:dyDescent="0.2">
      <c r="A720">
        <v>719</v>
      </c>
      <c r="B720" t="e">
        <f>SMALL(Statistik!B$4:B$10002,A720)</f>
        <v>#NUM!</v>
      </c>
      <c r="C720" t="e">
        <f>IF(Statistik!$B722=0,NA(),($A720-($A720-$A719)/2)/Statistik!$F$9)</f>
        <v>#N/A</v>
      </c>
      <c r="D720" t="e">
        <f>IF(Statistik!$B722=0,NA(),NORMSINV($C720))</f>
        <v>#N/A</v>
      </c>
      <c r="E720" t="e">
        <f t="shared" si="11"/>
        <v>#NUM!</v>
      </c>
      <c r="G720" s="6" t="b">
        <f>IF(Statistik!B722&gt;0,LN(Statistik!B722))</f>
        <v>0</v>
      </c>
    </row>
    <row r="721" spans="1:7" x14ac:dyDescent="0.2">
      <c r="A721">
        <v>720</v>
      </c>
      <c r="B721" t="e">
        <f>SMALL(Statistik!B$4:B$10002,A721)</f>
        <v>#NUM!</v>
      </c>
      <c r="C721" t="e">
        <f>IF(Statistik!$B723=0,NA(),($A721-($A721-$A720)/2)/Statistik!$F$9)</f>
        <v>#N/A</v>
      </c>
      <c r="D721" t="e">
        <f>IF(Statistik!$B723=0,NA(),NORMSINV($C721))</f>
        <v>#N/A</v>
      </c>
      <c r="E721" t="e">
        <f t="shared" si="11"/>
        <v>#NUM!</v>
      </c>
      <c r="G721" s="6" t="b">
        <f>IF(Statistik!B723&gt;0,LN(Statistik!B723))</f>
        <v>0</v>
      </c>
    </row>
    <row r="722" spans="1:7" x14ac:dyDescent="0.2">
      <c r="A722">
        <v>721</v>
      </c>
      <c r="B722" t="e">
        <f>SMALL(Statistik!B$4:B$10002,A722)</f>
        <v>#NUM!</v>
      </c>
      <c r="C722" t="e">
        <f>IF(Statistik!$B724=0,NA(),($A722-($A722-$A721)/2)/Statistik!$F$9)</f>
        <v>#N/A</v>
      </c>
      <c r="D722" t="e">
        <f>IF(Statistik!$B724=0,NA(),NORMSINV($C722))</f>
        <v>#N/A</v>
      </c>
      <c r="E722" t="e">
        <f t="shared" si="11"/>
        <v>#NUM!</v>
      </c>
      <c r="G722" s="6" t="b">
        <f>IF(Statistik!B724&gt;0,LN(Statistik!B724))</f>
        <v>0</v>
      </c>
    </row>
    <row r="723" spans="1:7" x14ac:dyDescent="0.2">
      <c r="A723">
        <v>722</v>
      </c>
      <c r="B723" t="e">
        <f>SMALL(Statistik!B$4:B$10002,A723)</f>
        <v>#NUM!</v>
      </c>
      <c r="C723" t="e">
        <f>IF(Statistik!$B725=0,NA(),($A723-($A723-$A722)/2)/Statistik!$F$9)</f>
        <v>#N/A</v>
      </c>
      <c r="D723" t="e">
        <f>IF(Statistik!$B725=0,NA(),NORMSINV($C723))</f>
        <v>#N/A</v>
      </c>
      <c r="E723" t="e">
        <f t="shared" si="11"/>
        <v>#NUM!</v>
      </c>
      <c r="G723" s="6" t="b">
        <f>IF(Statistik!B725&gt;0,LN(Statistik!B725))</f>
        <v>0</v>
      </c>
    </row>
    <row r="724" spans="1:7" x14ac:dyDescent="0.2">
      <c r="A724">
        <v>723</v>
      </c>
      <c r="B724" t="e">
        <f>SMALL(Statistik!B$4:B$10002,A724)</f>
        <v>#NUM!</v>
      </c>
      <c r="C724" t="e">
        <f>IF(Statistik!$B726=0,NA(),($A724-($A724-$A723)/2)/Statistik!$F$9)</f>
        <v>#N/A</v>
      </c>
      <c r="D724" t="e">
        <f>IF(Statistik!$B726=0,NA(),NORMSINV($C724))</f>
        <v>#N/A</v>
      </c>
      <c r="E724" t="e">
        <f t="shared" si="11"/>
        <v>#NUM!</v>
      </c>
      <c r="G724" s="6" t="b">
        <f>IF(Statistik!B726&gt;0,LN(Statistik!B726))</f>
        <v>0</v>
      </c>
    </row>
    <row r="725" spans="1:7" x14ac:dyDescent="0.2">
      <c r="A725">
        <v>724</v>
      </c>
      <c r="B725" t="e">
        <f>SMALL(Statistik!B$4:B$10002,A725)</f>
        <v>#NUM!</v>
      </c>
      <c r="C725" t="e">
        <f>IF(Statistik!$B727=0,NA(),($A725-($A725-$A724)/2)/Statistik!$F$9)</f>
        <v>#N/A</v>
      </c>
      <c r="D725" t="e">
        <f>IF(Statistik!$B727=0,NA(),NORMSINV($C725))</f>
        <v>#N/A</v>
      </c>
      <c r="E725" t="e">
        <f t="shared" si="11"/>
        <v>#NUM!</v>
      </c>
      <c r="G725" s="6" t="b">
        <f>IF(Statistik!B727&gt;0,LN(Statistik!B727))</f>
        <v>0</v>
      </c>
    </row>
    <row r="726" spans="1:7" x14ac:dyDescent="0.2">
      <c r="A726">
        <v>725</v>
      </c>
      <c r="B726" t="e">
        <f>SMALL(Statistik!B$4:B$10002,A726)</f>
        <v>#NUM!</v>
      </c>
      <c r="C726" t="e">
        <f>IF(Statistik!$B728=0,NA(),($A726-($A726-$A725)/2)/Statistik!$F$9)</f>
        <v>#N/A</v>
      </c>
      <c r="D726" t="e">
        <f>IF(Statistik!$B728=0,NA(),NORMSINV($C726))</f>
        <v>#N/A</v>
      </c>
      <c r="E726" t="e">
        <f t="shared" si="11"/>
        <v>#NUM!</v>
      </c>
      <c r="G726" s="6" t="b">
        <f>IF(Statistik!B728&gt;0,LN(Statistik!B728))</f>
        <v>0</v>
      </c>
    </row>
    <row r="727" spans="1:7" x14ac:dyDescent="0.2">
      <c r="A727">
        <v>726</v>
      </c>
      <c r="B727" t="e">
        <f>SMALL(Statistik!B$4:B$10002,A727)</f>
        <v>#NUM!</v>
      </c>
      <c r="C727" t="e">
        <f>IF(Statistik!$B729=0,NA(),($A727-($A727-$A726)/2)/Statistik!$F$9)</f>
        <v>#N/A</v>
      </c>
      <c r="D727" t="e">
        <f>IF(Statistik!$B729=0,NA(),NORMSINV($C727))</f>
        <v>#N/A</v>
      </c>
      <c r="E727" t="e">
        <f t="shared" si="11"/>
        <v>#NUM!</v>
      </c>
      <c r="G727" s="6" t="b">
        <f>IF(Statistik!B729&gt;0,LN(Statistik!B729))</f>
        <v>0</v>
      </c>
    </row>
    <row r="728" spans="1:7" x14ac:dyDescent="0.2">
      <c r="A728">
        <v>727</v>
      </c>
      <c r="B728" t="e">
        <f>SMALL(Statistik!B$4:B$10002,A728)</f>
        <v>#NUM!</v>
      </c>
      <c r="C728" t="e">
        <f>IF(Statistik!$B730=0,NA(),($A728-($A728-$A727)/2)/Statistik!$F$9)</f>
        <v>#N/A</v>
      </c>
      <c r="D728" t="e">
        <f>IF(Statistik!$B730=0,NA(),NORMSINV($C728))</f>
        <v>#N/A</v>
      </c>
      <c r="E728" t="e">
        <f t="shared" si="11"/>
        <v>#NUM!</v>
      </c>
      <c r="G728" s="6" t="b">
        <f>IF(Statistik!B730&gt;0,LN(Statistik!B730))</f>
        <v>0</v>
      </c>
    </row>
    <row r="729" spans="1:7" x14ac:dyDescent="0.2">
      <c r="A729">
        <v>728</v>
      </c>
      <c r="B729" t="e">
        <f>SMALL(Statistik!B$4:B$10002,A729)</f>
        <v>#NUM!</v>
      </c>
      <c r="C729" t="e">
        <f>IF(Statistik!$B731=0,NA(),($A729-($A729-$A728)/2)/Statistik!$F$9)</f>
        <v>#N/A</v>
      </c>
      <c r="D729" t="e">
        <f>IF(Statistik!$B731=0,NA(),NORMSINV($C729))</f>
        <v>#N/A</v>
      </c>
      <c r="E729" t="e">
        <f t="shared" si="11"/>
        <v>#NUM!</v>
      </c>
      <c r="G729" s="6" t="b">
        <f>IF(Statistik!B731&gt;0,LN(Statistik!B731))</f>
        <v>0</v>
      </c>
    </row>
    <row r="730" spans="1:7" x14ac:dyDescent="0.2">
      <c r="A730">
        <v>729</v>
      </c>
      <c r="B730" t="e">
        <f>SMALL(Statistik!B$4:B$10002,A730)</f>
        <v>#NUM!</v>
      </c>
      <c r="C730" t="e">
        <f>IF(Statistik!$B732=0,NA(),($A730-($A730-$A729)/2)/Statistik!$F$9)</f>
        <v>#N/A</v>
      </c>
      <c r="D730" t="e">
        <f>IF(Statistik!$B732=0,NA(),NORMSINV($C730))</f>
        <v>#N/A</v>
      </c>
      <c r="E730" t="e">
        <f t="shared" si="11"/>
        <v>#NUM!</v>
      </c>
      <c r="G730" s="6" t="b">
        <f>IF(Statistik!B732&gt;0,LN(Statistik!B732))</f>
        <v>0</v>
      </c>
    </row>
    <row r="731" spans="1:7" x14ac:dyDescent="0.2">
      <c r="A731">
        <v>730</v>
      </c>
      <c r="B731" t="e">
        <f>SMALL(Statistik!B$4:B$10002,A731)</f>
        <v>#NUM!</v>
      </c>
      <c r="C731" t="e">
        <f>IF(Statistik!$B733=0,NA(),($A731-($A731-$A730)/2)/Statistik!$F$9)</f>
        <v>#N/A</v>
      </c>
      <c r="D731" t="e">
        <f>IF(Statistik!$B733=0,NA(),NORMSINV($C731))</f>
        <v>#N/A</v>
      </c>
      <c r="E731" t="e">
        <f t="shared" si="11"/>
        <v>#NUM!</v>
      </c>
      <c r="G731" s="6" t="b">
        <f>IF(Statistik!B733&gt;0,LN(Statistik!B733))</f>
        <v>0</v>
      </c>
    </row>
    <row r="732" spans="1:7" x14ac:dyDescent="0.2">
      <c r="A732">
        <v>731</v>
      </c>
      <c r="B732" t="e">
        <f>SMALL(Statistik!B$4:B$10002,A732)</f>
        <v>#NUM!</v>
      </c>
      <c r="C732" t="e">
        <f>IF(Statistik!$B734=0,NA(),($A732-($A732-$A731)/2)/Statistik!$F$9)</f>
        <v>#N/A</v>
      </c>
      <c r="D732" t="e">
        <f>IF(Statistik!$B734=0,NA(),NORMSINV($C732))</f>
        <v>#N/A</v>
      </c>
      <c r="E732" t="e">
        <f t="shared" si="11"/>
        <v>#NUM!</v>
      </c>
      <c r="G732" s="6" t="b">
        <f>IF(Statistik!B734&gt;0,LN(Statistik!B734))</f>
        <v>0</v>
      </c>
    </row>
    <row r="733" spans="1:7" x14ac:dyDescent="0.2">
      <c r="A733">
        <v>732</v>
      </c>
      <c r="B733" t="e">
        <f>SMALL(Statistik!B$4:B$10002,A733)</f>
        <v>#NUM!</v>
      </c>
      <c r="C733" t="e">
        <f>IF(Statistik!$B735=0,NA(),($A733-($A733-$A732)/2)/Statistik!$F$9)</f>
        <v>#N/A</v>
      </c>
      <c r="D733" t="e">
        <f>IF(Statistik!$B735=0,NA(),NORMSINV($C733))</f>
        <v>#N/A</v>
      </c>
      <c r="E733" t="e">
        <f t="shared" si="11"/>
        <v>#NUM!</v>
      </c>
      <c r="G733" s="6" t="b">
        <f>IF(Statistik!B735&gt;0,LN(Statistik!B735))</f>
        <v>0</v>
      </c>
    </row>
    <row r="734" spans="1:7" x14ac:dyDescent="0.2">
      <c r="A734">
        <v>733</v>
      </c>
      <c r="B734" t="e">
        <f>SMALL(Statistik!B$4:B$10002,A734)</f>
        <v>#NUM!</v>
      </c>
      <c r="C734" t="e">
        <f>IF(Statistik!$B736=0,NA(),($A734-($A734-$A733)/2)/Statistik!$F$9)</f>
        <v>#N/A</v>
      </c>
      <c r="D734" t="e">
        <f>IF(Statistik!$B736=0,NA(),NORMSINV($C734))</f>
        <v>#N/A</v>
      </c>
      <c r="E734" t="e">
        <f t="shared" si="11"/>
        <v>#NUM!</v>
      </c>
      <c r="G734" s="6" t="b">
        <f>IF(Statistik!B736&gt;0,LN(Statistik!B736))</f>
        <v>0</v>
      </c>
    </row>
    <row r="735" spans="1:7" x14ac:dyDescent="0.2">
      <c r="A735">
        <v>734</v>
      </c>
      <c r="B735" t="e">
        <f>SMALL(Statistik!B$4:B$10002,A735)</f>
        <v>#NUM!</v>
      </c>
      <c r="C735" t="e">
        <f>IF(Statistik!$B737=0,NA(),($A735-($A735-$A734)/2)/Statistik!$F$9)</f>
        <v>#N/A</v>
      </c>
      <c r="D735" t="e">
        <f>IF(Statistik!$B737=0,NA(),NORMSINV($C735))</f>
        <v>#N/A</v>
      </c>
      <c r="E735" t="e">
        <f t="shared" si="11"/>
        <v>#NUM!</v>
      </c>
      <c r="G735" s="6" t="b">
        <f>IF(Statistik!B737&gt;0,LN(Statistik!B737))</f>
        <v>0</v>
      </c>
    </row>
    <row r="736" spans="1:7" x14ac:dyDescent="0.2">
      <c r="A736">
        <v>735</v>
      </c>
      <c r="B736" t="e">
        <f>SMALL(Statistik!B$4:B$10002,A736)</f>
        <v>#NUM!</v>
      </c>
      <c r="C736" t="e">
        <f>IF(Statistik!$B738=0,NA(),($A736-($A736-$A735)/2)/Statistik!$F$9)</f>
        <v>#N/A</v>
      </c>
      <c r="D736" t="e">
        <f>IF(Statistik!$B738=0,NA(),NORMSINV($C736))</f>
        <v>#N/A</v>
      </c>
      <c r="E736" t="e">
        <f t="shared" si="11"/>
        <v>#NUM!</v>
      </c>
      <c r="G736" s="6" t="b">
        <f>IF(Statistik!B738&gt;0,LN(Statistik!B738))</f>
        <v>0</v>
      </c>
    </row>
    <row r="737" spans="1:7" x14ac:dyDescent="0.2">
      <c r="A737">
        <v>736</v>
      </c>
      <c r="B737" t="e">
        <f>SMALL(Statistik!B$4:B$10002,A737)</f>
        <v>#NUM!</v>
      </c>
      <c r="C737" t="e">
        <f>IF(Statistik!$B739=0,NA(),($A737-($A737-$A736)/2)/Statistik!$F$9)</f>
        <v>#N/A</v>
      </c>
      <c r="D737" t="e">
        <f>IF(Statistik!$B739=0,NA(),NORMSINV($C737))</f>
        <v>#N/A</v>
      </c>
      <c r="E737" t="e">
        <f t="shared" si="11"/>
        <v>#NUM!</v>
      </c>
      <c r="G737" s="6" t="b">
        <f>IF(Statistik!B739&gt;0,LN(Statistik!B739))</f>
        <v>0</v>
      </c>
    </row>
    <row r="738" spans="1:7" x14ac:dyDescent="0.2">
      <c r="A738">
        <v>737</v>
      </c>
      <c r="B738" t="e">
        <f>SMALL(Statistik!B$4:B$10002,A738)</f>
        <v>#NUM!</v>
      </c>
      <c r="C738" t="e">
        <f>IF(Statistik!$B740=0,NA(),($A738-($A738-$A737)/2)/Statistik!$F$9)</f>
        <v>#N/A</v>
      </c>
      <c r="D738" t="e">
        <f>IF(Statistik!$B740=0,NA(),NORMSINV($C738))</f>
        <v>#N/A</v>
      </c>
      <c r="E738" t="e">
        <f t="shared" si="11"/>
        <v>#NUM!</v>
      </c>
      <c r="G738" s="6" t="b">
        <f>IF(Statistik!B740&gt;0,LN(Statistik!B740))</f>
        <v>0</v>
      </c>
    </row>
    <row r="739" spans="1:7" x14ac:dyDescent="0.2">
      <c r="A739">
        <v>738</v>
      </c>
      <c r="B739" t="e">
        <f>SMALL(Statistik!B$4:B$10002,A739)</f>
        <v>#NUM!</v>
      </c>
      <c r="C739" t="e">
        <f>IF(Statistik!$B741=0,NA(),($A739-($A739-$A738)/2)/Statistik!$F$9)</f>
        <v>#N/A</v>
      </c>
      <c r="D739" t="e">
        <f>IF(Statistik!$B741=0,NA(),NORMSINV($C739))</f>
        <v>#N/A</v>
      </c>
      <c r="E739" t="e">
        <f t="shared" si="11"/>
        <v>#NUM!</v>
      </c>
      <c r="G739" s="6" t="b">
        <f>IF(Statistik!B741&gt;0,LN(Statistik!B741))</f>
        <v>0</v>
      </c>
    </row>
    <row r="740" spans="1:7" x14ac:dyDescent="0.2">
      <c r="A740">
        <v>739</v>
      </c>
      <c r="B740" t="e">
        <f>SMALL(Statistik!B$4:B$10002,A740)</f>
        <v>#NUM!</v>
      </c>
      <c r="C740" t="e">
        <f>IF(Statistik!$B742=0,NA(),($A740-($A740-$A739)/2)/Statistik!$F$9)</f>
        <v>#N/A</v>
      </c>
      <c r="D740" t="e">
        <f>IF(Statistik!$B742=0,NA(),NORMSINV($C740))</f>
        <v>#N/A</v>
      </c>
      <c r="E740" t="e">
        <f t="shared" si="11"/>
        <v>#NUM!</v>
      </c>
      <c r="G740" s="6" t="b">
        <f>IF(Statistik!B742&gt;0,LN(Statistik!B742))</f>
        <v>0</v>
      </c>
    </row>
    <row r="741" spans="1:7" x14ac:dyDescent="0.2">
      <c r="A741">
        <v>740</v>
      </c>
      <c r="B741" t="e">
        <f>SMALL(Statistik!B$4:B$10002,A741)</f>
        <v>#NUM!</v>
      </c>
      <c r="C741" t="e">
        <f>IF(Statistik!$B743=0,NA(),($A741-($A741-$A740)/2)/Statistik!$F$9)</f>
        <v>#N/A</v>
      </c>
      <c r="D741" t="e">
        <f>IF(Statistik!$B743=0,NA(),NORMSINV($C741))</f>
        <v>#N/A</v>
      </c>
      <c r="E741" t="e">
        <f t="shared" si="11"/>
        <v>#NUM!</v>
      </c>
      <c r="G741" s="6" t="b">
        <f>IF(Statistik!B743&gt;0,LN(Statistik!B743))</f>
        <v>0</v>
      </c>
    </row>
    <row r="742" spans="1:7" x14ac:dyDescent="0.2">
      <c r="A742">
        <v>741</v>
      </c>
      <c r="B742" t="e">
        <f>SMALL(Statistik!B$4:B$10002,A742)</f>
        <v>#NUM!</v>
      </c>
      <c r="C742" t="e">
        <f>IF(Statistik!$B744=0,NA(),($A742-($A742-$A741)/2)/Statistik!$F$9)</f>
        <v>#N/A</v>
      </c>
      <c r="D742" t="e">
        <f>IF(Statistik!$B744=0,NA(),NORMSINV($C742))</f>
        <v>#N/A</v>
      </c>
      <c r="E742" t="e">
        <f t="shared" si="11"/>
        <v>#NUM!</v>
      </c>
      <c r="G742" s="6" t="b">
        <f>IF(Statistik!B744&gt;0,LN(Statistik!B744))</f>
        <v>0</v>
      </c>
    </row>
    <row r="743" spans="1:7" x14ac:dyDescent="0.2">
      <c r="A743">
        <v>742</v>
      </c>
      <c r="B743" t="e">
        <f>SMALL(Statistik!B$4:B$10002,A743)</f>
        <v>#NUM!</v>
      </c>
      <c r="C743" t="e">
        <f>IF(Statistik!$B745=0,NA(),($A743-($A743-$A742)/2)/Statistik!$F$9)</f>
        <v>#N/A</v>
      </c>
      <c r="D743" t="e">
        <f>IF(Statistik!$B745=0,NA(),NORMSINV($C743))</f>
        <v>#N/A</v>
      </c>
      <c r="E743" t="e">
        <f t="shared" si="11"/>
        <v>#NUM!</v>
      </c>
      <c r="G743" s="6" t="b">
        <f>IF(Statistik!B745&gt;0,LN(Statistik!B745))</f>
        <v>0</v>
      </c>
    </row>
    <row r="744" spans="1:7" x14ac:dyDescent="0.2">
      <c r="A744">
        <v>743</v>
      </c>
      <c r="B744" t="e">
        <f>SMALL(Statistik!B$4:B$10002,A744)</f>
        <v>#NUM!</v>
      </c>
      <c r="C744" t="e">
        <f>IF(Statistik!$B746=0,NA(),($A744-($A744-$A743)/2)/Statistik!$F$9)</f>
        <v>#N/A</v>
      </c>
      <c r="D744" t="e">
        <f>IF(Statistik!$B746=0,NA(),NORMSINV($C744))</f>
        <v>#N/A</v>
      </c>
      <c r="E744" t="e">
        <f t="shared" si="11"/>
        <v>#NUM!</v>
      </c>
      <c r="G744" s="6" t="b">
        <f>IF(Statistik!B746&gt;0,LN(Statistik!B746))</f>
        <v>0</v>
      </c>
    </row>
    <row r="745" spans="1:7" x14ac:dyDescent="0.2">
      <c r="A745">
        <v>744</v>
      </c>
      <c r="B745" t="e">
        <f>SMALL(Statistik!B$4:B$10002,A745)</f>
        <v>#NUM!</v>
      </c>
      <c r="C745" t="e">
        <f>IF(Statistik!$B747=0,NA(),($A745-($A745-$A744)/2)/Statistik!$F$9)</f>
        <v>#N/A</v>
      </c>
      <c r="D745" t="e">
        <f>IF(Statistik!$B747=0,NA(),NORMSINV($C745))</f>
        <v>#N/A</v>
      </c>
      <c r="E745" t="e">
        <f t="shared" si="11"/>
        <v>#NUM!</v>
      </c>
      <c r="G745" s="6" t="b">
        <f>IF(Statistik!B747&gt;0,LN(Statistik!B747))</f>
        <v>0</v>
      </c>
    </row>
    <row r="746" spans="1:7" x14ac:dyDescent="0.2">
      <c r="A746">
        <v>745</v>
      </c>
      <c r="B746" t="e">
        <f>SMALL(Statistik!B$4:B$10002,A746)</f>
        <v>#NUM!</v>
      </c>
      <c r="C746" t="e">
        <f>IF(Statistik!$B748=0,NA(),($A746-($A746-$A745)/2)/Statistik!$F$9)</f>
        <v>#N/A</v>
      </c>
      <c r="D746" t="e">
        <f>IF(Statistik!$B748=0,NA(),NORMSINV($C746))</f>
        <v>#N/A</v>
      </c>
      <c r="E746" t="e">
        <f t="shared" si="11"/>
        <v>#NUM!</v>
      </c>
      <c r="G746" s="6" t="b">
        <f>IF(Statistik!B748&gt;0,LN(Statistik!B748))</f>
        <v>0</v>
      </c>
    </row>
    <row r="747" spans="1:7" x14ac:dyDescent="0.2">
      <c r="A747">
        <v>746</v>
      </c>
      <c r="B747" t="e">
        <f>SMALL(Statistik!B$4:B$10002,A747)</f>
        <v>#NUM!</v>
      </c>
      <c r="C747" t="e">
        <f>IF(Statistik!$B749=0,NA(),($A747-($A747-$A746)/2)/Statistik!$F$9)</f>
        <v>#N/A</v>
      </c>
      <c r="D747" t="e">
        <f>IF(Statistik!$B749=0,NA(),NORMSINV($C747))</f>
        <v>#N/A</v>
      </c>
      <c r="E747" t="e">
        <f t="shared" si="11"/>
        <v>#NUM!</v>
      </c>
      <c r="G747" s="6" t="b">
        <f>IF(Statistik!B749&gt;0,LN(Statistik!B749))</f>
        <v>0</v>
      </c>
    </row>
    <row r="748" spans="1:7" x14ac:dyDescent="0.2">
      <c r="A748">
        <v>747</v>
      </c>
      <c r="B748" t="e">
        <f>SMALL(Statistik!B$4:B$10002,A748)</f>
        <v>#NUM!</v>
      </c>
      <c r="C748" t="e">
        <f>IF(Statistik!$B750=0,NA(),($A748-($A748-$A747)/2)/Statistik!$F$9)</f>
        <v>#N/A</v>
      </c>
      <c r="D748" t="e">
        <f>IF(Statistik!$B750=0,NA(),NORMSINV($C748))</f>
        <v>#N/A</v>
      </c>
      <c r="E748" t="e">
        <f t="shared" si="11"/>
        <v>#NUM!</v>
      </c>
      <c r="G748" s="6" t="b">
        <f>IF(Statistik!B750&gt;0,LN(Statistik!B750))</f>
        <v>0</v>
      </c>
    </row>
    <row r="749" spans="1:7" x14ac:dyDescent="0.2">
      <c r="A749">
        <v>748</v>
      </c>
      <c r="B749" t="e">
        <f>SMALL(Statistik!B$4:B$10002,A749)</f>
        <v>#NUM!</v>
      </c>
      <c r="C749" t="e">
        <f>IF(Statistik!$B751=0,NA(),($A749-($A749-$A748)/2)/Statistik!$F$9)</f>
        <v>#N/A</v>
      </c>
      <c r="D749" t="e">
        <f>IF(Statistik!$B751=0,NA(),NORMSINV($C749))</f>
        <v>#N/A</v>
      </c>
      <c r="E749" t="e">
        <f t="shared" si="11"/>
        <v>#NUM!</v>
      </c>
      <c r="G749" s="6" t="b">
        <f>IF(Statistik!B751&gt;0,LN(Statistik!B751))</f>
        <v>0</v>
      </c>
    </row>
    <row r="750" spans="1:7" x14ac:dyDescent="0.2">
      <c r="A750">
        <v>749</v>
      </c>
      <c r="B750" t="e">
        <f>SMALL(Statistik!B$4:B$10002,A750)</f>
        <v>#NUM!</v>
      </c>
      <c r="C750" t="e">
        <f>IF(Statistik!$B752=0,NA(),($A750-($A750-$A749)/2)/Statistik!$F$9)</f>
        <v>#N/A</v>
      </c>
      <c r="D750" t="e">
        <f>IF(Statistik!$B752=0,NA(),NORMSINV($C750))</f>
        <v>#N/A</v>
      </c>
      <c r="E750" t="e">
        <f t="shared" si="11"/>
        <v>#NUM!</v>
      </c>
      <c r="G750" s="6" t="b">
        <f>IF(Statistik!B752&gt;0,LN(Statistik!B752))</f>
        <v>0</v>
      </c>
    </row>
    <row r="751" spans="1:7" x14ac:dyDescent="0.2">
      <c r="A751">
        <v>750</v>
      </c>
      <c r="B751" t="e">
        <f>SMALL(Statistik!B$4:B$10002,A751)</f>
        <v>#NUM!</v>
      </c>
      <c r="C751" t="e">
        <f>IF(Statistik!$B753=0,NA(),($A751-($A751-$A750)/2)/Statistik!$F$9)</f>
        <v>#N/A</v>
      </c>
      <c r="D751" t="e">
        <f>IF(Statistik!$B753=0,NA(),NORMSINV($C751))</f>
        <v>#N/A</v>
      </c>
      <c r="E751" t="e">
        <f t="shared" si="11"/>
        <v>#NUM!</v>
      </c>
      <c r="G751" s="6" t="b">
        <f>IF(Statistik!B753&gt;0,LN(Statistik!B753))</f>
        <v>0</v>
      </c>
    </row>
    <row r="752" spans="1:7" x14ac:dyDescent="0.2">
      <c r="A752">
        <v>751</v>
      </c>
      <c r="B752" t="e">
        <f>SMALL(Statistik!B$4:B$10002,A752)</f>
        <v>#NUM!</v>
      </c>
      <c r="C752" t="e">
        <f>IF(Statistik!$B754=0,NA(),($A752-($A752-$A751)/2)/Statistik!$F$9)</f>
        <v>#N/A</v>
      </c>
      <c r="D752" t="e">
        <f>IF(Statistik!$B754=0,NA(),NORMSINV($C752))</f>
        <v>#N/A</v>
      </c>
      <c r="E752" t="e">
        <f t="shared" si="11"/>
        <v>#NUM!</v>
      </c>
      <c r="G752" s="6" t="b">
        <f>IF(Statistik!B754&gt;0,LN(Statistik!B754))</f>
        <v>0</v>
      </c>
    </row>
    <row r="753" spans="1:7" x14ac:dyDescent="0.2">
      <c r="A753">
        <v>752</v>
      </c>
      <c r="B753" t="e">
        <f>SMALL(Statistik!B$4:B$10002,A753)</f>
        <v>#NUM!</v>
      </c>
      <c r="C753" t="e">
        <f>IF(Statistik!$B755=0,NA(),($A753-($A753-$A752)/2)/Statistik!$F$9)</f>
        <v>#N/A</v>
      </c>
      <c r="D753" t="e">
        <f>IF(Statistik!$B755=0,NA(),NORMSINV($C753))</f>
        <v>#N/A</v>
      </c>
      <c r="E753" t="e">
        <f t="shared" si="11"/>
        <v>#NUM!</v>
      </c>
      <c r="G753" s="6" t="b">
        <f>IF(Statistik!B755&gt;0,LN(Statistik!B755))</f>
        <v>0</v>
      </c>
    </row>
    <row r="754" spans="1:7" x14ac:dyDescent="0.2">
      <c r="A754">
        <v>753</v>
      </c>
      <c r="B754" t="e">
        <f>SMALL(Statistik!B$4:B$10002,A754)</f>
        <v>#NUM!</v>
      </c>
      <c r="C754" t="e">
        <f>IF(Statistik!$B756=0,NA(),($A754-($A754-$A753)/2)/Statistik!$F$9)</f>
        <v>#N/A</v>
      </c>
      <c r="D754" t="e">
        <f>IF(Statistik!$B756=0,NA(),NORMSINV($C754))</f>
        <v>#N/A</v>
      </c>
      <c r="E754" t="e">
        <f t="shared" si="11"/>
        <v>#NUM!</v>
      </c>
      <c r="G754" s="6" t="b">
        <f>IF(Statistik!B756&gt;0,LN(Statistik!B756))</f>
        <v>0</v>
      </c>
    </row>
    <row r="755" spans="1:7" x14ac:dyDescent="0.2">
      <c r="A755">
        <v>754</v>
      </c>
      <c r="B755" t="e">
        <f>SMALL(Statistik!B$4:B$10002,A755)</f>
        <v>#NUM!</v>
      </c>
      <c r="C755" t="e">
        <f>IF(Statistik!$B757=0,NA(),($A755-($A755-$A754)/2)/Statistik!$F$9)</f>
        <v>#N/A</v>
      </c>
      <c r="D755" t="e">
        <f>IF(Statistik!$B757=0,NA(),NORMSINV($C755))</f>
        <v>#N/A</v>
      </c>
      <c r="E755" t="e">
        <f t="shared" si="11"/>
        <v>#NUM!</v>
      </c>
      <c r="G755" s="6" t="b">
        <f>IF(Statistik!B757&gt;0,LN(Statistik!B757))</f>
        <v>0</v>
      </c>
    </row>
    <row r="756" spans="1:7" x14ac:dyDescent="0.2">
      <c r="A756">
        <v>755</v>
      </c>
      <c r="B756" t="e">
        <f>SMALL(Statistik!B$4:B$10002,A756)</f>
        <v>#NUM!</v>
      </c>
      <c r="C756" t="e">
        <f>IF(Statistik!$B758=0,NA(),($A756-($A756-$A755)/2)/Statistik!$F$9)</f>
        <v>#N/A</v>
      </c>
      <c r="D756" t="e">
        <f>IF(Statistik!$B758=0,NA(),NORMSINV($C756))</f>
        <v>#N/A</v>
      </c>
      <c r="E756" t="e">
        <f t="shared" si="11"/>
        <v>#NUM!</v>
      </c>
      <c r="G756" s="6" t="b">
        <f>IF(Statistik!B758&gt;0,LN(Statistik!B758))</f>
        <v>0</v>
      </c>
    </row>
    <row r="757" spans="1:7" x14ac:dyDescent="0.2">
      <c r="A757">
        <v>756</v>
      </c>
      <c r="B757" t="e">
        <f>SMALL(Statistik!B$4:B$10002,A757)</f>
        <v>#NUM!</v>
      </c>
      <c r="C757" t="e">
        <f>IF(Statistik!$B759=0,NA(),($A757-($A757-$A756)/2)/Statistik!$F$9)</f>
        <v>#N/A</v>
      </c>
      <c r="D757" t="e">
        <f>IF(Statistik!$B759=0,NA(),NORMSINV($C757))</f>
        <v>#N/A</v>
      </c>
      <c r="E757" t="e">
        <f t="shared" si="11"/>
        <v>#NUM!</v>
      </c>
      <c r="G757" s="6" t="b">
        <f>IF(Statistik!B759&gt;0,LN(Statistik!B759))</f>
        <v>0</v>
      </c>
    </row>
    <row r="758" spans="1:7" x14ac:dyDescent="0.2">
      <c r="A758">
        <v>757</v>
      </c>
      <c r="B758" t="e">
        <f>SMALL(Statistik!B$4:B$10002,A758)</f>
        <v>#NUM!</v>
      </c>
      <c r="C758" t="e">
        <f>IF(Statistik!$B760=0,NA(),($A758-($A758-$A757)/2)/Statistik!$F$9)</f>
        <v>#N/A</v>
      </c>
      <c r="D758" t="e">
        <f>IF(Statistik!$B760=0,NA(),NORMSINV($C758))</f>
        <v>#N/A</v>
      </c>
      <c r="E758" t="e">
        <f t="shared" si="11"/>
        <v>#NUM!</v>
      </c>
      <c r="G758" s="6" t="b">
        <f>IF(Statistik!B760&gt;0,LN(Statistik!B760))</f>
        <v>0</v>
      </c>
    </row>
    <row r="759" spans="1:7" x14ac:dyDescent="0.2">
      <c r="A759">
        <v>758</v>
      </c>
      <c r="B759" t="e">
        <f>SMALL(Statistik!B$4:B$10002,A759)</f>
        <v>#NUM!</v>
      </c>
      <c r="C759" t="e">
        <f>IF(Statistik!$B761=0,NA(),($A759-($A759-$A758)/2)/Statistik!$F$9)</f>
        <v>#N/A</v>
      </c>
      <c r="D759" t="e">
        <f>IF(Statistik!$B761=0,NA(),NORMSINV($C759))</f>
        <v>#N/A</v>
      </c>
      <c r="E759" t="e">
        <f t="shared" si="11"/>
        <v>#NUM!</v>
      </c>
      <c r="G759" s="6" t="b">
        <f>IF(Statistik!B761&gt;0,LN(Statistik!B761))</f>
        <v>0</v>
      </c>
    </row>
    <row r="760" spans="1:7" x14ac:dyDescent="0.2">
      <c r="A760">
        <v>759</v>
      </c>
      <c r="B760" t="e">
        <f>SMALL(Statistik!B$4:B$10002,A760)</f>
        <v>#NUM!</v>
      </c>
      <c r="C760" t="e">
        <f>IF(Statistik!$B762=0,NA(),($A760-($A760-$A759)/2)/Statistik!$F$9)</f>
        <v>#N/A</v>
      </c>
      <c r="D760" t="e">
        <f>IF(Statistik!$B762=0,NA(),NORMSINV($C760))</f>
        <v>#N/A</v>
      </c>
      <c r="E760" t="e">
        <f t="shared" si="11"/>
        <v>#NUM!</v>
      </c>
      <c r="G760" s="6" t="b">
        <f>IF(Statistik!B762&gt;0,LN(Statistik!B762))</f>
        <v>0</v>
      </c>
    </row>
    <row r="761" spans="1:7" x14ac:dyDescent="0.2">
      <c r="A761">
        <v>760</v>
      </c>
      <c r="B761" t="e">
        <f>SMALL(Statistik!B$4:B$10002,A761)</f>
        <v>#NUM!</v>
      </c>
      <c r="C761" t="e">
        <f>IF(Statistik!$B763=0,NA(),($A761-($A761-$A760)/2)/Statistik!$F$9)</f>
        <v>#N/A</v>
      </c>
      <c r="D761" t="e">
        <f>IF(Statistik!$B763=0,NA(),NORMSINV($C761))</f>
        <v>#N/A</v>
      </c>
      <c r="E761" t="e">
        <f t="shared" si="11"/>
        <v>#NUM!</v>
      </c>
      <c r="G761" s="6" t="b">
        <f>IF(Statistik!B763&gt;0,LN(Statistik!B763))</f>
        <v>0</v>
      </c>
    </row>
    <row r="762" spans="1:7" x14ac:dyDescent="0.2">
      <c r="A762">
        <v>761</v>
      </c>
      <c r="B762" t="e">
        <f>SMALL(Statistik!B$4:B$10002,A762)</f>
        <v>#NUM!</v>
      </c>
      <c r="C762" t="e">
        <f>IF(Statistik!$B764=0,NA(),($A762-($A762-$A761)/2)/Statistik!$F$9)</f>
        <v>#N/A</v>
      </c>
      <c r="D762" t="e">
        <f>IF(Statistik!$B764=0,NA(),NORMSINV($C762))</f>
        <v>#N/A</v>
      </c>
      <c r="E762" t="e">
        <f t="shared" si="11"/>
        <v>#NUM!</v>
      </c>
      <c r="G762" s="6" t="b">
        <f>IF(Statistik!B764&gt;0,LN(Statistik!B764))</f>
        <v>0</v>
      </c>
    </row>
    <row r="763" spans="1:7" x14ac:dyDescent="0.2">
      <c r="A763">
        <v>762</v>
      </c>
      <c r="B763" t="e">
        <f>SMALL(Statistik!B$4:B$10002,A763)</f>
        <v>#NUM!</v>
      </c>
      <c r="C763" t="e">
        <f>IF(Statistik!$B765=0,NA(),($A763-($A763-$A762)/2)/Statistik!$F$9)</f>
        <v>#N/A</v>
      </c>
      <c r="D763" t="e">
        <f>IF(Statistik!$B765=0,NA(),NORMSINV($C763))</f>
        <v>#N/A</v>
      </c>
      <c r="E763" t="e">
        <f t="shared" si="11"/>
        <v>#NUM!</v>
      </c>
      <c r="G763" s="6" t="b">
        <f>IF(Statistik!B765&gt;0,LN(Statistik!B765))</f>
        <v>0</v>
      </c>
    </row>
    <row r="764" spans="1:7" x14ac:dyDescent="0.2">
      <c r="A764">
        <v>763</v>
      </c>
      <c r="B764" t="e">
        <f>SMALL(Statistik!B$4:B$10002,A764)</f>
        <v>#NUM!</v>
      </c>
      <c r="C764" t="e">
        <f>IF(Statistik!$B766=0,NA(),($A764-($A764-$A763)/2)/Statistik!$F$9)</f>
        <v>#N/A</v>
      </c>
      <c r="D764" t="e">
        <f>IF(Statistik!$B766=0,NA(),NORMSINV($C764))</f>
        <v>#N/A</v>
      </c>
      <c r="E764" t="e">
        <f t="shared" si="11"/>
        <v>#NUM!</v>
      </c>
      <c r="G764" s="6" t="b">
        <f>IF(Statistik!B766&gt;0,LN(Statistik!B766))</f>
        <v>0</v>
      </c>
    </row>
    <row r="765" spans="1:7" x14ac:dyDescent="0.2">
      <c r="A765">
        <v>764</v>
      </c>
      <c r="B765" t="e">
        <f>SMALL(Statistik!B$4:B$10002,A765)</f>
        <v>#NUM!</v>
      </c>
      <c r="C765" t="e">
        <f>IF(Statistik!$B767=0,NA(),($A765-($A765-$A764)/2)/Statistik!$F$9)</f>
        <v>#N/A</v>
      </c>
      <c r="D765" t="e">
        <f>IF(Statistik!$B767=0,NA(),NORMSINV($C765))</f>
        <v>#N/A</v>
      </c>
      <c r="E765" t="e">
        <f t="shared" si="11"/>
        <v>#NUM!</v>
      </c>
      <c r="G765" s="6" t="b">
        <f>IF(Statistik!B767&gt;0,LN(Statistik!B767))</f>
        <v>0</v>
      </c>
    </row>
    <row r="766" spans="1:7" x14ac:dyDescent="0.2">
      <c r="A766">
        <v>765</v>
      </c>
      <c r="B766" t="e">
        <f>SMALL(Statistik!B$4:B$10002,A766)</f>
        <v>#NUM!</v>
      </c>
      <c r="C766" t="e">
        <f>IF(Statistik!$B768=0,NA(),($A766-($A766-$A765)/2)/Statistik!$F$9)</f>
        <v>#N/A</v>
      </c>
      <c r="D766" t="e">
        <f>IF(Statistik!$B768=0,NA(),NORMSINV($C766))</f>
        <v>#N/A</v>
      </c>
      <c r="E766" t="e">
        <f t="shared" si="11"/>
        <v>#NUM!</v>
      </c>
      <c r="G766" s="6" t="b">
        <f>IF(Statistik!B768&gt;0,LN(Statistik!B768))</f>
        <v>0</v>
      </c>
    </row>
    <row r="767" spans="1:7" x14ac:dyDescent="0.2">
      <c r="A767">
        <v>766</v>
      </c>
      <c r="B767" t="e">
        <f>SMALL(Statistik!B$4:B$10002,A767)</f>
        <v>#NUM!</v>
      </c>
      <c r="C767" t="e">
        <f>IF(Statistik!$B769=0,NA(),($A767-($A767-$A766)/2)/Statistik!$F$9)</f>
        <v>#N/A</v>
      </c>
      <c r="D767" t="e">
        <f>IF(Statistik!$B769=0,NA(),NORMSINV($C767))</f>
        <v>#N/A</v>
      </c>
      <c r="E767" t="e">
        <f t="shared" si="11"/>
        <v>#NUM!</v>
      </c>
      <c r="G767" s="6" t="b">
        <f>IF(Statistik!B769&gt;0,LN(Statistik!B769))</f>
        <v>0</v>
      </c>
    </row>
    <row r="768" spans="1:7" x14ac:dyDescent="0.2">
      <c r="A768">
        <v>767</v>
      </c>
      <c r="B768" t="e">
        <f>SMALL(Statistik!B$4:B$10002,A768)</f>
        <v>#NUM!</v>
      </c>
      <c r="C768" t="e">
        <f>IF(Statistik!$B770=0,NA(),($A768-($A768-$A767)/2)/Statistik!$F$9)</f>
        <v>#N/A</v>
      </c>
      <c r="D768" t="e">
        <f>IF(Statistik!$B770=0,NA(),NORMSINV($C768))</f>
        <v>#N/A</v>
      </c>
      <c r="E768" t="e">
        <f t="shared" si="11"/>
        <v>#NUM!</v>
      </c>
      <c r="G768" s="6" t="b">
        <f>IF(Statistik!B770&gt;0,LN(Statistik!B770))</f>
        <v>0</v>
      </c>
    </row>
    <row r="769" spans="1:7" x14ac:dyDescent="0.2">
      <c r="A769">
        <v>768</v>
      </c>
      <c r="B769" t="e">
        <f>SMALL(Statistik!B$4:B$10002,A769)</f>
        <v>#NUM!</v>
      </c>
      <c r="C769" t="e">
        <f>IF(Statistik!$B771=0,NA(),($A769-($A769-$A768)/2)/Statistik!$F$9)</f>
        <v>#N/A</v>
      </c>
      <c r="D769" t="e">
        <f>IF(Statistik!$B771=0,NA(),NORMSINV($C769))</f>
        <v>#N/A</v>
      </c>
      <c r="E769" t="e">
        <f t="shared" si="11"/>
        <v>#NUM!</v>
      </c>
      <c r="G769" s="6" t="b">
        <f>IF(Statistik!B771&gt;0,LN(Statistik!B771))</f>
        <v>0</v>
      </c>
    </row>
    <row r="770" spans="1:7" x14ac:dyDescent="0.2">
      <c r="A770">
        <v>769</v>
      </c>
      <c r="B770" t="e">
        <f>SMALL(Statistik!B$4:B$10002,A770)</f>
        <v>#NUM!</v>
      </c>
      <c r="C770" t="e">
        <f>IF(Statistik!$B772=0,NA(),($A770-($A770-$A769)/2)/Statistik!$F$9)</f>
        <v>#N/A</v>
      </c>
      <c r="D770" t="e">
        <f>IF(Statistik!$B772=0,NA(),NORMSINV($C770))</f>
        <v>#N/A</v>
      </c>
      <c r="E770" t="e">
        <f t="shared" si="11"/>
        <v>#NUM!</v>
      </c>
      <c r="G770" s="6" t="b">
        <f>IF(Statistik!B772&gt;0,LN(Statistik!B772))</f>
        <v>0</v>
      </c>
    </row>
    <row r="771" spans="1:7" x14ac:dyDescent="0.2">
      <c r="A771">
        <v>770</v>
      </c>
      <c r="B771" t="e">
        <f>SMALL(Statistik!B$4:B$10002,A771)</f>
        <v>#NUM!</v>
      </c>
      <c r="C771" t="e">
        <f>IF(Statistik!$B773=0,NA(),($A771-($A771-$A770)/2)/Statistik!$F$9)</f>
        <v>#N/A</v>
      </c>
      <c r="D771" t="e">
        <f>IF(Statistik!$B773=0,NA(),NORMSINV($C771))</f>
        <v>#N/A</v>
      </c>
      <c r="E771" t="e">
        <f t="shared" ref="E771:E834" si="12">IF(B771=0,NA(),LOG10(B771))</f>
        <v>#NUM!</v>
      </c>
      <c r="G771" s="6" t="b">
        <f>IF(Statistik!B773&gt;0,LN(Statistik!B773))</f>
        <v>0</v>
      </c>
    </row>
    <row r="772" spans="1:7" x14ac:dyDescent="0.2">
      <c r="A772">
        <v>771</v>
      </c>
      <c r="B772" t="e">
        <f>SMALL(Statistik!B$4:B$10002,A772)</f>
        <v>#NUM!</v>
      </c>
      <c r="C772" t="e">
        <f>IF(Statistik!$B774=0,NA(),($A772-($A772-$A771)/2)/Statistik!$F$9)</f>
        <v>#N/A</v>
      </c>
      <c r="D772" t="e">
        <f>IF(Statistik!$B774=0,NA(),NORMSINV($C772))</f>
        <v>#N/A</v>
      </c>
      <c r="E772" t="e">
        <f t="shared" si="12"/>
        <v>#NUM!</v>
      </c>
      <c r="G772" s="6" t="b">
        <f>IF(Statistik!B774&gt;0,LN(Statistik!B774))</f>
        <v>0</v>
      </c>
    </row>
    <row r="773" spans="1:7" x14ac:dyDescent="0.2">
      <c r="A773">
        <v>772</v>
      </c>
      <c r="B773" t="e">
        <f>SMALL(Statistik!B$4:B$10002,A773)</f>
        <v>#NUM!</v>
      </c>
      <c r="C773" t="e">
        <f>IF(Statistik!$B775=0,NA(),($A773-($A773-$A772)/2)/Statistik!$F$9)</f>
        <v>#N/A</v>
      </c>
      <c r="D773" t="e">
        <f>IF(Statistik!$B775=0,NA(),NORMSINV($C773))</f>
        <v>#N/A</v>
      </c>
      <c r="E773" t="e">
        <f t="shared" si="12"/>
        <v>#NUM!</v>
      </c>
      <c r="G773" s="6" t="b">
        <f>IF(Statistik!B775&gt;0,LN(Statistik!B775))</f>
        <v>0</v>
      </c>
    </row>
    <row r="774" spans="1:7" x14ac:dyDescent="0.2">
      <c r="A774">
        <v>773</v>
      </c>
      <c r="B774" t="e">
        <f>SMALL(Statistik!B$4:B$10002,A774)</f>
        <v>#NUM!</v>
      </c>
      <c r="C774" t="e">
        <f>IF(Statistik!$B776=0,NA(),($A774-($A774-$A773)/2)/Statistik!$F$9)</f>
        <v>#N/A</v>
      </c>
      <c r="D774" t="e">
        <f>IF(Statistik!$B776=0,NA(),NORMSINV($C774))</f>
        <v>#N/A</v>
      </c>
      <c r="E774" t="e">
        <f t="shared" si="12"/>
        <v>#NUM!</v>
      </c>
      <c r="G774" s="6" t="b">
        <f>IF(Statistik!B776&gt;0,LN(Statistik!B776))</f>
        <v>0</v>
      </c>
    </row>
    <row r="775" spans="1:7" x14ac:dyDescent="0.2">
      <c r="A775">
        <v>774</v>
      </c>
      <c r="B775" t="e">
        <f>SMALL(Statistik!B$4:B$10002,A775)</f>
        <v>#NUM!</v>
      </c>
      <c r="C775" t="e">
        <f>IF(Statistik!$B777=0,NA(),($A775-($A775-$A774)/2)/Statistik!$F$9)</f>
        <v>#N/A</v>
      </c>
      <c r="D775" t="e">
        <f>IF(Statistik!$B777=0,NA(),NORMSINV($C775))</f>
        <v>#N/A</v>
      </c>
      <c r="E775" t="e">
        <f t="shared" si="12"/>
        <v>#NUM!</v>
      </c>
      <c r="G775" s="6" t="b">
        <f>IF(Statistik!B777&gt;0,LN(Statistik!B777))</f>
        <v>0</v>
      </c>
    </row>
    <row r="776" spans="1:7" x14ac:dyDescent="0.2">
      <c r="A776">
        <v>775</v>
      </c>
      <c r="B776" t="e">
        <f>SMALL(Statistik!B$4:B$10002,A776)</f>
        <v>#NUM!</v>
      </c>
      <c r="C776" t="e">
        <f>IF(Statistik!$B778=0,NA(),($A776-($A776-$A775)/2)/Statistik!$F$9)</f>
        <v>#N/A</v>
      </c>
      <c r="D776" t="e">
        <f>IF(Statistik!$B778=0,NA(),NORMSINV($C776))</f>
        <v>#N/A</v>
      </c>
      <c r="E776" t="e">
        <f t="shared" si="12"/>
        <v>#NUM!</v>
      </c>
      <c r="G776" s="6" t="b">
        <f>IF(Statistik!B778&gt;0,LN(Statistik!B778))</f>
        <v>0</v>
      </c>
    </row>
    <row r="777" spans="1:7" x14ac:dyDescent="0.2">
      <c r="A777">
        <v>776</v>
      </c>
      <c r="B777" t="e">
        <f>SMALL(Statistik!B$4:B$10002,A777)</f>
        <v>#NUM!</v>
      </c>
      <c r="C777" t="e">
        <f>IF(Statistik!$B779=0,NA(),($A777-($A777-$A776)/2)/Statistik!$F$9)</f>
        <v>#N/A</v>
      </c>
      <c r="D777" t="e">
        <f>IF(Statistik!$B779=0,NA(),NORMSINV($C777))</f>
        <v>#N/A</v>
      </c>
      <c r="E777" t="e">
        <f t="shared" si="12"/>
        <v>#NUM!</v>
      </c>
      <c r="G777" s="6" t="b">
        <f>IF(Statistik!B779&gt;0,LN(Statistik!B779))</f>
        <v>0</v>
      </c>
    </row>
    <row r="778" spans="1:7" x14ac:dyDescent="0.2">
      <c r="A778">
        <v>777</v>
      </c>
      <c r="B778" t="e">
        <f>SMALL(Statistik!B$4:B$10002,A778)</f>
        <v>#NUM!</v>
      </c>
      <c r="C778" t="e">
        <f>IF(Statistik!$B780=0,NA(),($A778-($A778-$A777)/2)/Statistik!$F$9)</f>
        <v>#N/A</v>
      </c>
      <c r="D778" t="e">
        <f>IF(Statistik!$B780=0,NA(),NORMSINV($C778))</f>
        <v>#N/A</v>
      </c>
      <c r="E778" t="e">
        <f t="shared" si="12"/>
        <v>#NUM!</v>
      </c>
      <c r="G778" s="6" t="b">
        <f>IF(Statistik!B780&gt;0,LN(Statistik!B780))</f>
        <v>0</v>
      </c>
    </row>
    <row r="779" spans="1:7" x14ac:dyDescent="0.2">
      <c r="A779">
        <v>778</v>
      </c>
      <c r="B779" t="e">
        <f>SMALL(Statistik!B$4:B$10002,A779)</f>
        <v>#NUM!</v>
      </c>
      <c r="C779" t="e">
        <f>IF(Statistik!$B781=0,NA(),($A779-($A779-$A778)/2)/Statistik!$F$9)</f>
        <v>#N/A</v>
      </c>
      <c r="D779" t="e">
        <f>IF(Statistik!$B781=0,NA(),NORMSINV($C779))</f>
        <v>#N/A</v>
      </c>
      <c r="E779" t="e">
        <f t="shared" si="12"/>
        <v>#NUM!</v>
      </c>
      <c r="G779" s="6" t="b">
        <f>IF(Statistik!B781&gt;0,LN(Statistik!B781))</f>
        <v>0</v>
      </c>
    </row>
    <row r="780" spans="1:7" x14ac:dyDescent="0.2">
      <c r="A780">
        <v>779</v>
      </c>
      <c r="B780" t="e">
        <f>SMALL(Statistik!B$4:B$10002,A780)</f>
        <v>#NUM!</v>
      </c>
      <c r="C780" t="e">
        <f>IF(Statistik!$B782=0,NA(),($A780-($A780-$A779)/2)/Statistik!$F$9)</f>
        <v>#N/A</v>
      </c>
      <c r="D780" t="e">
        <f>IF(Statistik!$B782=0,NA(),NORMSINV($C780))</f>
        <v>#N/A</v>
      </c>
      <c r="E780" t="e">
        <f t="shared" si="12"/>
        <v>#NUM!</v>
      </c>
      <c r="G780" s="6" t="b">
        <f>IF(Statistik!B782&gt;0,LN(Statistik!B782))</f>
        <v>0</v>
      </c>
    </row>
    <row r="781" spans="1:7" x14ac:dyDescent="0.2">
      <c r="A781">
        <v>780</v>
      </c>
      <c r="B781" t="e">
        <f>SMALL(Statistik!B$4:B$10002,A781)</f>
        <v>#NUM!</v>
      </c>
      <c r="C781" t="e">
        <f>IF(Statistik!$B783=0,NA(),($A781-($A781-$A780)/2)/Statistik!$F$9)</f>
        <v>#N/A</v>
      </c>
      <c r="D781" t="e">
        <f>IF(Statistik!$B783=0,NA(),NORMSINV($C781))</f>
        <v>#N/A</v>
      </c>
      <c r="E781" t="e">
        <f t="shared" si="12"/>
        <v>#NUM!</v>
      </c>
      <c r="G781" s="6" t="b">
        <f>IF(Statistik!B783&gt;0,LN(Statistik!B783))</f>
        <v>0</v>
      </c>
    </row>
    <row r="782" spans="1:7" x14ac:dyDescent="0.2">
      <c r="A782">
        <v>781</v>
      </c>
      <c r="B782" t="e">
        <f>SMALL(Statistik!B$4:B$10002,A782)</f>
        <v>#NUM!</v>
      </c>
      <c r="C782" t="e">
        <f>IF(Statistik!$B784=0,NA(),($A782-($A782-$A781)/2)/Statistik!$F$9)</f>
        <v>#N/A</v>
      </c>
      <c r="D782" t="e">
        <f>IF(Statistik!$B784=0,NA(),NORMSINV($C782))</f>
        <v>#N/A</v>
      </c>
      <c r="E782" t="e">
        <f t="shared" si="12"/>
        <v>#NUM!</v>
      </c>
      <c r="G782" s="6" t="b">
        <f>IF(Statistik!B784&gt;0,LN(Statistik!B784))</f>
        <v>0</v>
      </c>
    </row>
    <row r="783" spans="1:7" x14ac:dyDescent="0.2">
      <c r="A783">
        <v>782</v>
      </c>
      <c r="B783" t="e">
        <f>SMALL(Statistik!B$4:B$10002,A783)</f>
        <v>#NUM!</v>
      </c>
      <c r="C783" t="e">
        <f>IF(Statistik!$B785=0,NA(),($A783-($A783-$A782)/2)/Statistik!$F$9)</f>
        <v>#N/A</v>
      </c>
      <c r="D783" t="e">
        <f>IF(Statistik!$B785=0,NA(),NORMSINV($C783))</f>
        <v>#N/A</v>
      </c>
      <c r="E783" t="e">
        <f t="shared" si="12"/>
        <v>#NUM!</v>
      </c>
      <c r="G783" s="6" t="b">
        <f>IF(Statistik!B785&gt;0,LN(Statistik!B785))</f>
        <v>0</v>
      </c>
    </row>
    <row r="784" spans="1:7" x14ac:dyDescent="0.2">
      <c r="A784">
        <v>783</v>
      </c>
      <c r="B784" t="e">
        <f>SMALL(Statistik!B$4:B$10002,A784)</f>
        <v>#NUM!</v>
      </c>
      <c r="C784" t="e">
        <f>IF(Statistik!$B786=0,NA(),($A784-($A784-$A783)/2)/Statistik!$F$9)</f>
        <v>#N/A</v>
      </c>
      <c r="D784" t="e">
        <f>IF(Statistik!$B786=0,NA(),NORMSINV($C784))</f>
        <v>#N/A</v>
      </c>
      <c r="E784" t="e">
        <f t="shared" si="12"/>
        <v>#NUM!</v>
      </c>
      <c r="G784" s="6" t="b">
        <f>IF(Statistik!B786&gt;0,LN(Statistik!B786))</f>
        <v>0</v>
      </c>
    </row>
    <row r="785" spans="1:7" x14ac:dyDescent="0.2">
      <c r="A785">
        <v>784</v>
      </c>
      <c r="B785" t="e">
        <f>SMALL(Statistik!B$4:B$10002,A785)</f>
        <v>#NUM!</v>
      </c>
      <c r="C785" t="e">
        <f>IF(Statistik!$B787=0,NA(),($A785-($A785-$A784)/2)/Statistik!$F$9)</f>
        <v>#N/A</v>
      </c>
      <c r="D785" t="e">
        <f>IF(Statistik!$B787=0,NA(),NORMSINV($C785))</f>
        <v>#N/A</v>
      </c>
      <c r="E785" t="e">
        <f t="shared" si="12"/>
        <v>#NUM!</v>
      </c>
      <c r="G785" s="6" t="b">
        <f>IF(Statistik!B787&gt;0,LN(Statistik!B787))</f>
        <v>0</v>
      </c>
    </row>
    <row r="786" spans="1:7" x14ac:dyDescent="0.2">
      <c r="A786">
        <v>785</v>
      </c>
      <c r="B786" t="e">
        <f>SMALL(Statistik!B$4:B$10002,A786)</f>
        <v>#NUM!</v>
      </c>
      <c r="C786" t="e">
        <f>IF(Statistik!$B788=0,NA(),($A786-($A786-$A785)/2)/Statistik!$F$9)</f>
        <v>#N/A</v>
      </c>
      <c r="D786" t="e">
        <f>IF(Statistik!$B788=0,NA(),NORMSINV($C786))</f>
        <v>#N/A</v>
      </c>
      <c r="E786" t="e">
        <f t="shared" si="12"/>
        <v>#NUM!</v>
      </c>
      <c r="G786" s="6" t="b">
        <f>IF(Statistik!B788&gt;0,LN(Statistik!B788))</f>
        <v>0</v>
      </c>
    </row>
    <row r="787" spans="1:7" x14ac:dyDescent="0.2">
      <c r="A787">
        <v>786</v>
      </c>
      <c r="B787" t="e">
        <f>SMALL(Statistik!B$4:B$10002,A787)</f>
        <v>#NUM!</v>
      </c>
      <c r="C787" t="e">
        <f>IF(Statistik!$B789=0,NA(),($A787-($A787-$A786)/2)/Statistik!$F$9)</f>
        <v>#N/A</v>
      </c>
      <c r="D787" t="e">
        <f>IF(Statistik!$B789=0,NA(),NORMSINV($C787))</f>
        <v>#N/A</v>
      </c>
      <c r="E787" t="e">
        <f t="shared" si="12"/>
        <v>#NUM!</v>
      </c>
      <c r="G787" s="6" t="b">
        <f>IF(Statistik!B789&gt;0,LN(Statistik!B789))</f>
        <v>0</v>
      </c>
    </row>
    <row r="788" spans="1:7" x14ac:dyDescent="0.2">
      <c r="A788">
        <v>787</v>
      </c>
      <c r="B788" t="e">
        <f>SMALL(Statistik!B$4:B$10002,A788)</f>
        <v>#NUM!</v>
      </c>
      <c r="C788" t="e">
        <f>IF(Statistik!$B790=0,NA(),($A788-($A788-$A787)/2)/Statistik!$F$9)</f>
        <v>#N/A</v>
      </c>
      <c r="D788" t="e">
        <f>IF(Statistik!$B790=0,NA(),NORMSINV($C788))</f>
        <v>#N/A</v>
      </c>
      <c r="E788" t="e">
        <f t="shared" si="12"/>
        <v>#NUM!</v>
      </c>
      <c r="G788" s="6" t="b">
        <f>IF(Statistik!B790&gt;0,LN(Statistik!B790))</f>
        <v>0</v>
      </c>
    </row>
    <row r="789" spans="1:7" x14ac:dyDescent="0.2">
      <c r="A789">
        <v>788</v>
      </c>
      <c r="B789" t="e">
        <f>SMALL(Statistik!B$4:B$10002,A789)</f>
        <v>#NUM!</v>
      </c>
      <c r="C789" t="e">
        <f>IF(Statistik!$B791=0,NA(),($A789-($A789-$A788)/2)/Statistik!$F$9)</f>
        <v>#N/A</v>
      </c>
      <c r="D789" t="e">
        <f>IF(Statistik!$B791=0,NA(),NORMSINV($C789))</f>
        <v>#N/A</v>
      </c>
      <c r="E789" t="e">
        <f t="shared" si="12"/>
        <v>#NUM!</v>
      </c>
      <c r="G789" s="6" t="b">
        <f>IF(Statistik!B791&gt;0,LN(Statistik!B791))</f>
        <v>0</v>
      </c>
    </row>
    <row r="790" spans="1:7" x14ac:dyDescent="0.2">
      <c r="A790">
        <v>789</v>
      </c>
      <c r="B790" t="e">
        <f>SMALL(Statistik!B$4:B$10002,A790)</f>
        <v>#NUM!</v>
      </c>
      <c r="C790" t="e">
        <f>IF(Statistik!$B792=0,NA(),($A790-($A790-$A789)/2)/Statistik!$F$9)</f>
        <v>#N/A</v>
      </c>
      <c r="D790" t="e">
        <f>IF(Statistik!$B792=0,NA(),NORMSINV($C790))</f>
        <v>#N/A</v>
      </c>
      <c r="E790" t="e">
        <f t="shared" si="12"/>
        <v>#NUM!</v>
      </c>
      <c r="G790" s="6" t="b">
        <f>IF(Statistik!B792&gt;0,LN(Statistik!B792))</f>
        <v>0</v>
      </c>
    </row>
    <row r="791" spans="1:7" x14ac:dyDescent="0.2">
      <c r="A791">
        <v>790</v>
      </c>
      <c r="B791" t="e">
        <f>SMALL(Statistik!B$4:B$10002,A791)</f>
        <v>#NUM!</v>
      </c>
      <c r="C791" t="e">
        <f>IF(Statistik!$B793=0,NA(),($A791-($A791-$A790)/2)/Statistik!$F$9)</f>
        <v>#N/A</v>
      </c>
      <c r="D791" t="e">
        <f>IF(Statistik!$B793=0,NA(),NORMSINV($C791))</f>
        <v>#N/A</v>
      </c>
      <c r="E791" t="e">
        <f t="shared" si="12"/>
        <v>#NUM!</v>
      </c>
      <c r="G791" s="6" t="b">
        <f>IF(Statistik!B793&gt;0,LN(Statistik!B793))</f>
        <v>0</v>
      </c>
    </row>
    <row r="792" spans="1:7" x14ac:dyDescent="0.2">
      <c r="A792">
        <v>791</v>
      </c>
      <c r="B792" t="e">
        <f>SMALL(Statistik!B$4:B$10002,A792)</f>
        <v>#NUM!</v>
      </c>
      <c r="C792" t="e">
        <f>IF(Statistik!$B794=0,NA(),($A792-($A792-$A791)/2)/Statistik!$F$9)</f>
        <v>#N/A</v>
      </c>
      <c r="D792" t="e">
        <f>IF(Statistik!$B794=0,NA(),NORMSINV($C792))</f>
        <v>#N/A</v>
      </c>
      <c r="E792" t="e">
        <f t="shared" si="12"/>
        <v>#NUM!</v>
      </c>
      <c r="G792" s="6" t="b">
        <f>IF(Statistik!B794&gt;0,LN(Statistik!B794))</f>
        <v>0</v>
      </c>
    </row>
    <row r="793" spans="1:7" x14ac:dyDescent="0.2">
      <c r="A793">
        <v>792</v>
      </c>
      <c r="B793" t="e">
        <f>SMALL(Statistik!B$4:B$10002,A793)</f>
        <v>#NUM!</v>
      </c>
      <c r="C793" t="e">
        <f>IF(Statistik!$B795=0,NA(),($A793-($A793-$A792)/2)/Statistik!$F$9)</f>
        <v>#N/A</v>
      </c>
      <c r="D793" t="e">
        <f>IF(Statistik!$B795=0,NA(),NORMSINV($C793))</f>
        <v>#N/A</v>
      </c>
      <c r="E793" t="e">
        <f t="shared" si="12"/>
        <v>#NUM!</v>
      </c>
      <c r="G793" s="6" t="b">
        <f>IF(Statistik!B795&gt;0,LN(Statistik!B795))</f>
        <v>0</v>
      </c>
    </row>
    <row r="794" spans="1:7" x14ac:dyDescent="0.2">
      <c r="A794">
        <v>793</v>
      </c>
      <c r="B794" t="e">
        <f>SMALL(Statistik!B$4:B$10002,A794)</f>
        <v>#NUM!</v>
      </c>
      <c r="C794" t="e">
        <f>IF(Statistik!$B796=0,NA(),($A794-($A794-$A793)/2)/Statistik!$F$9)</f>
        <v>#N/A</v>
      </c>
      <c r="D794" t="e">
        <f>IF(Statistik!$B796=0,NA(),NORMSINV($C794))</f>
        <v>#N/A</v>
      </c>
      <c r="E794" t="e">
        <f t="shared" si="12"/>
        <v>#NUM!</v>
      </c>
      <c r="G794" s="6" t="b">
        <f>IF(Statistik!B796&gt;0,LN(Statistik!B796))</f>
        <v>0</v>
      </c>
    </row>
    <row r="795" spans="1:7" x14ac:dyDescent="0.2">
      <c r="A795">
        <v>794</v>
      </c>
      <c r="B795" t="e">
        <f>SMALL(Statistik!B$4:B$10002,A795)</f>
        <v>#NUM!</v>
      </c>
      <c r="C795" t="e">
        <f>IF(Statistik!$B797=0,NA(),($A795-($A795-$A794)/2)/Statistik!$F$9)</f>
        <v>#N/A</v>
      </c>
      <c r="D795" t="e">
        <f>IF(Statistik!$B797=0,NA(),NORMSINV($C795))</f>
        <v>#N/A</v>
      </c>
      <c r="E795" t="e">
        <f t="shared" si="12"/>
        <v>#NUM!</v>
      </c>
      <c r="G795" s="6" t="b">
        <f>IF(Statistik!B797&gt;0,LN(Statistik!B797))</f>
        <v>0</v>
      </c>
    </row>
    <row r="796" spans="1:7" x14ac:dyDescent="0.2">
      <c r="A796">
        <v>795</v>
      </c>
      <c r="B796" t="e">
        <f>SMALL(Statistik!B$4:B$10002,A796)</f>
        <v>#NUM!</v>
      </c>
      <c r="C796" t="e">
        <f>IF(Statistik!$B798=0,NA(),($A796-($A796-$A795)/2)/Statistik!$F$9)</f>
        <v>#N/A</v>
      </c>
      <c r="D796" t="e">
        <f>IF(Statistik!$B798=0,NA(),NORMSINV($C796))</f>
        <v>#N/A</v>
      </c>
      <c r="E796" t="e">
        <f t="shared" si="12"/>
        <v>#NUM!</v>
      </c>
      <c r="G796" s="6" t="b">
        <f>IF(Statistik!B798&gt;0,LN(Statistik!B798))</f>
        <v>0</v>
      </c>
    </row>
    <row r="797" spans="1:7" x14ac:dyDescent="0.2">
      <c r="A797">
        <v>796</v>
      </c>
      <c r="B797" t="e">
        <f>SMALL(Statistik!B$4:B$10002,A797)</f>
        <v>#NUM!</v>
      </c>
      <c r="C797" t="e">
        <f>IF(Statistik!$B799=0,NA(),($A797-($A797-$A796)/2)/Statistik!$F$9)</f>
        <v>#N/A</v>
      </c>
      <c r="D797" t="e">
        <f>IF(Statistik!$B799=0,NA(),NORMSINV($C797))</f>
        <v>#N/A</v>
      </c>
      <c r="E797" t="e">
        <f t="shared" si="12"/>
        <v>#NUM!</v>
      </c>
      <c r="G797" s="6" t="b">
        <f>IF(Statistik!B799&gt;0,LN(Statistik!B799))</f>
        <v>0</v>
      </c>
    </row>
    <row r="798" spans="1:7" x14ac:dyDescent="0.2">
      <c r="A798">
        <v>797</v>
      </c>
      <c r="B798" t="e">
        <f>SMALL(Statistik!B$4:B$10002,A798)</f>
        <v>#NUM!</v>
      </c>
      <c r="C798" t="e">
        <f>IF(Statistik!$B800=0,NA(),($A798-($A798-$A797)/2)/Statistik!$F$9)</f>
        <v>#N/A</v>
      </c>
      <c r="D798" t="e">
        <f>IF(Statistik!$B800=0,NA(),NORMSINV($C798))</f>
        <v>#N/A</v>
      </c>
      <c r="E798" t="e">
        <f t="shared" si="12"/>
        <v>#NUM!</v>
      </c>
      <c r="G798" s="6" t="b">
        <f>IF(Statistik!B800&gt;0,LN(Statistik!B800))</f>
        <v>0</v>
      </c>
    </row>
    <row r="799" spans="1:7" x14ac:dyDescent="0.2">
      <c r="A799">
        <v>798</v>
      </c>
      <c r="B799" t="e">
        <f>SMALL(Statistik!B$4:B$10002,A799)</f>
        <v>#NUM!</v>
      </c>
      <c r="C799" t="e">
        <f>IF(Statistik!$B801=0,NA(),($A799-($A799-$A798)/2)/Statistik!$F$9)</f>
        <v>#N/A</v>
      </c>
      <c r="D799" t="e">
        <f>IF(Statistik!$B801=0,NA(),NORMSINV($C799))</f>
        <v>#N/A</v>
      </c>
      <c r="E799" t="e">
        <f t="shared" si="12"/>
        <v>#NUM!</v>
      </c>
      <c r="G799" s="6" t="b">
        <f>IF(Statistik!B801&gt;0,LN(Statistik!B801))</f>
        <v>0</v>
      </c>
    </row>
    <row r="800" spans="1:7" x14ac:dyDescent="0.2">
      <c r="A800">
        <v>799</v>
      </c>
      <c r="B800" t="e">
        <f>SMALL(Statistik!B$4:B$10002,A800)</f>
        <v>#NUM!</v>
      </c>
      <c r="C800" t="e">
        <f>IF(Statistik!$B802=0,NA(),($A800-($A800-$A799)/2)/Statistik!$F$9)</f>
        <v>#N/A</v>
      </c>
      <c r="D800" t="e">
        <f>IF(Statistik!$B802=0,NA(),NORMSINV($C800))</f>
        <v>#N/A</v>
      </c>
      <c r="E800" t="e">
        <f t="shared" si="12"/>
        <v>#NUM!</v>
      </c>
      <c r="G800" s="6" t="b">
        <f>IF(Statistik!B802&gt;0,LN(Statistik!B802))</f>
        <v>0</v>
      </c>
    </row>
    <row r="801" spans="1:7" x14ac:dyDescent="0.2">
      <c r="A801">
        <v>800</v>
      </c>
      <c r="B801" t="e">
        <f>SMALL(Statistik!B$4:B$10002,A801)</f>
        <v>#NUM!</v>
      </c>
      <c r="C801" t="e">
        <f>IF(Statistik!$B803=0,NA(),($A801-($A801-$A800)/2)/Statistik!$F$9)</f>
        <v>#N/A</v>
      </c>
      <c r="D801" t="e">
        <f>IF(Statistik!$B803=0,NA(),NORMSINV($C801))</f>
        <v>#N/A</v>
      </c>
      <c r="E801" t="e">
        <f t="shared" si="12"/>
        <v>#NUM!</v>
      </c>
      <c r="G801" s="6" t="b">
        <f>IF(Statistik!B803&gt;0,LN(Statistik!B803))</f>
        <v>0</v>
      </c>
    </row>
    <row r="802" spans="1:7" x14ac:dyDescent="0.2">
      <c r="A802">
        <v>801</v>
      </c>
      <c r="B802" t="e">
        <f>SMALL(Statistik!B$4:B$10002,A802)</f>
        <v>#NUM!</v>
      </c>
      <c r="C802" t="e">
        <f>IF(Statistik!$B804=0,NA(),($A802-($A802-$A801)/2)/Statistik!$F$9)</f>
        <v>#N/A</v>
      </c>
      <c r="D802" t="e">
        <f>IF(Statistik!$B804=0,NA(),NORMSINV($C802))</f>
        <v>#N/A</v>
      </c>
      <c r="E802" t="e">
        <f t="shared" si="12"/>
        <v>#NUM!</v>
      </c>
      <c r="G802" s="6" t="b">
        <f>IF(Statistik!B804&gt;0,LN(Statistik!B804))</f>
        <v>0</v>
      </c>
    </row>
    <row r="803" spans="1:7" x14ac:dyDescent="0.2">
      <c r="A803">
        <v>802</v>
      </c>
      <c r="B803" t="e">
        <f>SMALL(Statistik!B$4:B$10002,A803)</f>
        <v>#NUM!</v>
      </c>
      <c r="C803" t="e">
        <f>IF(Statistik!$B805=0,NA(),($A803-($A803-$A802)/2)/Statistik!$F$9)</f>
        <v>#N/A</v>
      </c>
      <c r="D803" t="e">
        <f>IF(Statistik!$B805=0,NA(),NORMSINV($C803))</f>
        <v>#N/A</v>
      </c>
      <c r="E803" t="e">
        <f t="shared" si="12"/>
        <v>#NUM!</v>
      </c>
      <c r="G803" s="6" t="b">
        <f>IF(Statistik!B805&gt;0,LN(Statistik!B805))</f>
        <v>0</v>
      </c>
    </row>
    <row r="804" spans="1:7" x14ac:dyDescent="0.2">
      <c r="A804">
        <v>803</v>
      </c>
      <c r="B804" t="e">
        <f>SMALL(Statistik!B$4:B$10002,A804)</f>
        <v>#NUM!</v>
      </c>
      <c r="C804" t="e">
        <f>IF(Statistik!$B806=0,NA(),($A804-($A804-$A803)/2)/Statistik!$F$9)</f>
        <v>#N/A</v>
      </c>
      <c r="D804" t="e">
        <f>IF(Statistik!$B806=0,NA(),NORMSINV($C804))</f>
        <v>#N/A</v>
      </c>
      <c r="E804" t="e">
        <f t="shared" si="12"/>
        <v>#NUM!</v>
      </c>
      <c r="G804" s="6" t="b">
        <f>IF(Statistik!B806&gt;0,LN(Statistik!B806))</f>
        <v>0</v>
      </c>
    </row>
    <row r="805" spans="1:7" x14ac:dyDescent="0.2">
      <c r="A805">
        <v>804</v>
      </c>
      <c r="B805" t="e">
        <f>SMALL(Statistik!B$4:B$10002,A805)</f>
        <v>#NUM!</v>
      </c>
      <c r="C805" t="e">
        <f>IF(Statistik!$B807=0,NA(),($A805-($A805-$A804)/2)/Statistik!$F$9)</f>
        <v>#N/A</v>
      </c>
      <c r="D805" t="e">
        <f>IF(Statistik!$B807=0,NA(),NORMSINV($C805))</f>
        <v>#N/A</v>
      </c>
      <c r="E805" t="e">
        <f t="shared" si="12"/>
        <v>#NUM!</v>
      </c>
      <c r="G805" s="6" t="b">
        <f>IF(Statistik!B807&gt;0,LN(Statistik!B807))</f>
        <v>0</v>
      </c>
    </row>
    <row r="806" spans="1:7" x14ac:dyDescent="0.2">
      <c r="A806">
        <v>805</v>
      </c>
      <c r="B806" t="e">
        <f>SMALL(Statistik!B$4:B$10002,A806)</f>
        <v>#NUM!</v>
      </c>
      <c r="C806" t="e">
        <f>IF(Statistik!$B808=0,NA(),($A806-($A806-$A805)/2)/Statistik!$F$9)</f>
        <v>#N/A</v>
      </c>
      <c r="D806" t="e">
        <f>IF(Statistik!$B808=0,NA(),NORMSINV($C806))</f>
        <v>#N/A</v>
      </c>
      <c r="E806" t="e">
        <f t="shared" si="12"/>
        <v>#NUM!</v>
      </c>
      <c r="G806" s="6" t="b">
        <f>IF(Statistik!B808&gt;0,LN(Statistik!B808))</f>
        <v>0</v>
      </c>
    </row>
    <row r="807" spans="1:7" x14ac:dyDescent="0.2">
      <c r="A807">
        <v>806</v>
      </c>
      <c r="B807" t="e">
        <f>SMALL(Statistik!B$4:B$10002,A807)</f>
        <v>#NUM!</v>
      </c>
      <c r="C807" t="e">
        <f>IF(Statistik!$B809=0,NA(),($A807-($A807-$A806)/2)/Statistik!$F$9)</f>
        <v>#N/A</v>
      </c>
      <c r="D807" t="e">
        <f>IF(Statistik!$B809=0,NA(),NORMSINV($C807))</f>
        <v>#N/A</v>
      </c>
      <c r="E807" t="e">
        <f t="shared" si="12"/>
        <v>#NUM!</v>
      </c>
      <c r="G807" s="6" t="b">
        <f>IF(Statistik!B809&gt;0,LN(Statistik!B809))</f>
        <v>0</v>
      </c>
    </row>
    <row r="808" spans="1:7" x14ac:dyDescent="0.2">
      <c r="A808">
        <v>807</v>
      </c>
      <c r="B808" t="e">
        <f>SMALL(Statistik!B$4:B$10002,A808)</f>
        <v>#NUM!</v>
      </c>
      <c r="C808" t="e">
        <f>IF(Statistik!$B810=0,NA(),($A808-($A808-$A807)/2)/Statistik!$F$9)</f>
        <v>#N/A</v>
      </c>
      <c r="D808" t="e">
        <f>IF(Statistik!$B810=0,NA(),NORMSINV($C808))</f>
        <v>#N/A</v>
      </c>
      <c r="E808" t="e">
        <f t="shared" si="12"/>
        <v>#NUM!</v>
      </c>
      <c r="G808" s="6" t="b">
        <f>IF(Statistik!B810&gt;0,LN(Statistik!B810))</f>
        <v>0</v>
      </c>
    </row>
    <row r="809" spans="1:7" x14ac:dyDescent="0.2">
      <c r="A809">
        <v>808</v>
      </c>
      <c r="B809" t="e">
        <f>SMALL(Statistik!B$4:B$10002,A809)</f>
        <v>#NUM!</v>
      </c>
      <c r="C809" t="e">
        <f>IF(Statistik!$B811=0,NA(),($A809-($A809-$A808)/2)/Statistik!$F$9)</f>
        <v>#N/A</v>
      </c>
      <c r="D809" t="e">
        <f>IF(Statistik!$B811=0,NA(),NORMSINV($C809))</f>
        <v>#N/A</v>
      </c>
      <c r="E809" t="e">
        <f t="shared" si="12"/>
        <v>#NUM!</v>
      </c>
      <c r="G809" s="6" t="b">
        <f>IF(Statistik!B811&gt;0,LN(Statistik!B811))</f>
        <v>0</v>
      </c>
    </row>
    <row r="810" spans="1:7" x14ac:dyDescent="0.2">
      <c r="A810">
        <v>809</v>
      </c>
      <c r="B810" t="e">
        <f>SMALL(Statistik!B$4:B$10002,A810)</f>
        <v>#NUM!</v>
      </c>
      <c r="C810" t="e">
        <f>IF(Statistik!$B812=0,NA(),($A810-($A810-$A809)/2)/Statistik!$F$9)</f>
        <v>#N/A</v>
      </c>
      <c r="D810" t="e">
        <f>IF(Statistik!$B812=0,NA(),NORMSINV($C810))</f>
        <v>#N/A</v>
      </c>
      <c r="E810" t="e">
        <f t="shared" si="12"/>
        <v>#NUM!</v>
      </c>
      <c r="G810" s="6" t="b">
        <f>IF(Statistik!B812&gt;0,LN(Statistik!B812))</f>
        <v>0</v>
      </c>
    </row>
    <row r="811" spans="1:7" x14ac:dyDescent="0.2">
      <c r="A811">
        <v>810</v>
      </c>
      <c r="B811" t="e">
        <f>SMALL(Statistik!B$4:B$10002,A811)</f>
        <v>#NUM!</v>
      </c>
      <c r="C811" t="e">
        <f>IF(Statistik!$B813=0,NA(),($A811-($A811-$A810)/2)/Statistik!$F$9)</f>
        <v>#N/A</v>
      </c>
      <c r="D811" t="e">
        <f>IF(Statistik!$B813=0,NA(),NORMSINV($C811))</f>
        <v>#N/A</v>
      </c>
      <c r="E811" t="e">
        <f t="shared" si="12"/>
        <v>#NUM!</v>
      </c>
      <c r="G811" s="6" t="b">
        <f>IF(Statistik!B813&gt;0,LN(Statistik!B813))</f>
        <v>0</v>
      </c>
    </row>
    <row r="812" spans="1:7" x14ac:dyDescent="0.2">
      <c r="A812">
        <v>811</v>
      </c>
      <c r="B812" t="e">
        <f>SMALL(Statistik!B$4:B$10002,A812)</f>
        <v>#NUM!</v>
      </c>
      <c r="C812" t="e">
        <f>IF(Statistik!$B814=0,NA(),($A812-($A812-$A811)/2)/Statistik!$F$9)</f>
        <v>#N/A</v>
      </c>
      <c r="D812" t="e">
        <f>IF(Statistik!$B814=0,NA(),NORMSINV($C812))</f>
        <v>#N/A</v>
      </c>
      <c r="E812" t="e">
        <f t="shared" si="12"/>
        <v>#NUM!</v>
      </c>
      <c r="G812" s="6" t="b">
        <f>IF(Statistik!B814&gt;0,LN(Statistik!B814))</f>
        <v>0</v>
      </c>
    </row>
    <row r="813" spans="1:7" x14ac:dyDescent="0.2">
      <c r="A813">
        <v>812</v>
      </c>
      <c r="B813" t="e">
        <f>SMALL(Statistik!B$4:B$10002,A813)</f>
        <v>#NUM!</v>
      </c>
      <c r="C813" t="e">
        <f>IF(Statistik!$B815=0,NA(),($A813-($A813-$A812)/2)/Statistik!$F$9)</f>
        <v>#N/A</v>
      </c>
      <c r="D813" t="e">
        <f>IF(Statistik!$B815=0,NA(),NORMSINV($C813))</f>
        <v>#N/A</v>
      </c>
      <c r="E813" t="e">
        <f t="shared" si="12"/>
        <v>#NUM!</v>
      </c>
      <c r="G813" s="6" t="b">
        <f>IF(Statistik!B815&gt;0,LN(Statistik!B815))</f>
        <v>0</v>
      </c>
    </row>
    <row r="814" spans="1:7" x14ac:dyDescent="0.2">
      <c r="A814">
        <v>813</v>
      </c>
      <c r="B814" t="e">
        <f>SMALL(Statistik!B$4:B$10002,A814)</f>
        <v>#NUM!</v>
      </c>
      <c r="C814" t="e">
        <f>IF(Statistik!$B816=0,NA(),($A814-($A814-$A813)/2)/Statistik!$F$9)</f>
        <v>#N/A</v>
      </c>
      <c r="D814" t="e">
        <f>IF(Statistik!$B816=0,NA(),NORMSINV($C814))</f>
        <v>#N/A</v>
      </c>
      <c r="E814" t="e">
        <f t="shared" si="12"/>
        <v>#NUM!</v>
      </c>
      <c r="G814" s="6" t="b">
        <f>IF(Statistik!B816&gt;0,LN(Statistik!B816))</f>
        <v>0</v>
      </c>
    </row>
    <row r="815" spans="1:7" x14ac:dyDescent="0.2">
      <c r="A815">
        <v>814</v>
      </c>
      <c r="B815" t="e">
        <f>SMALL(Statistik!B$4:B$10002,A815)</f>
        <v>#NUM!</v>
      </c>
      <c r="C815" t="e">
        <f>IF(Statistik!$B817=0,NA(),($A815-($A815-$A814)/2)/Statistik!$F$9)</f>
        <v>#N/A</v>
      </c>
      <c r="D815" t="e">
        <f>IF(Statistik!$B817=0,NA(),NORMSINV($C815))</f>
        <v>#N/A</v>
      </c>
      <c r="E815" t="e">
        <f t="shared" si="12"/>
        <v>#NUM!</v>
      </c>
      <c r="G815" s="6" t="b">
        <f>IF(Statistik!B817&gt;0,LN(Statistik!B817))</f>
        <v>0</v>
      </c>
    </row>
    <row r="816" spans="1:7" x14ac:dyDescent="0.2">
      <c r="A816">
        <v>815</v>
      </c>
      <c r="B816" t="e">
        <f>SMALL(Statistik!B$4:B$10002,A816)</f>
        <v>#NUM!</v>
      </c>
      <c r="C816" t="e">
        <f>IF(Statistik!$B818=0,NA(),($A816-($A816-$A815)/2)/Statistik!$F$9)</f>
        <v>#N/A</v>
      </c>
      <c r="D816" t="e">
        <f>IF(Statistik!$B818=0,NA(),NORMSINV($C816))</f>
        <v>#N/A</v>
      </c>
      <c r="E816" t="e">
        <f t="shared" si="12"/>
        <v>#NUM!</v>
      </c>
      <c r="G816" s="6" t="b">
        <f>IF(Statistik!B818&gt;0,LN(Statistik!B818))</f>
        <v>0</v>
      </c>
    </row>
    <row r="817" spans="1:7" x14ac:dyDescent="0.2">
      <c r="A817">
        <v>816</v>
      </c>
      <c r="B817" t="e">
        <f>SMALL(Statistik!B$4:B$10002,A817)</f>
        <v>#NUM!</v>
      </c>
      <c r="C817" t="e">
        <f>IF(Statistik!$B819=0,NA(),($A817-($A817-$A816)/2)/Statistik!$F$9)</f>
        <v>#N/A</v>
      </c>
      <c r="D817" t="e">
        <f>IF(Statistik!$B819=0,NA(),NORMSINV($C817))</f>
        <v>#N/A</v>
      </c>
      <c r="E817" t="e">
        <f t="shared" si="12"/>
        <v>#NUM!</v>
      </c>
      <c r="G817" s="6" t="b">
        <f>IF(Statistik!B819&gt;0,LN(Statistik!B819))</f>
        <v>0</v>
      </c>
    </row>
    <row r="818" spans="1:7" x14ac:dyDescent="0.2">
      <c r="A818">
        <v>817</v>
      </c>
      <c r="B818" t="e">
        <f>SMALL(Statistik!B$4:B$10002,A818)</f>
        <v>#NUM!</v>
      </c>
      <c r="C818" t="e">
        <f>IF(Statistik!$B820=0,NA(),($A818-($A818-$A817)/2)/Statistik!$F$9)</f>
        <v>#N/A</v>
      </c>
      <c r="D818" t="e">
        <f>IF(Statistik!$B820=0,NA(),NORMSINV($C818))</f>
        <v>#N/A</v>
      </c>
      <c r="E818" t="e">
        <f t="shared" si="12"/>
        <v>#NUM!</v>
      </c>
      <c r="G818" s="6" t="b">
        <f>IF(Statistik!B820&gt;0,LN(Statistik!B820))</f>
        <v>0</v>
      </c>
    </row>
    <row r="819" spans="1:7" x14ac:dyDescent="0.2">
      <c r="A819">
        <v>818</v>
      </c>
      <c r="B819" t="e">
        <f>SMALL(Statistik!B$4:B$10002,A819)</f>
        <v>#NUM!</v>
      </c>
      <c r="C819" t="e">
        <f>IF(Statistik!$B821=0,NA(),($A819-($A819-$A818)/2)/Statistik!$F$9)</f>
        <v>#N/A</v>
      </c>
      <c r="D819" t="e">
        <f>IF(Statistik!$B821=0,NA(),NORMSINV($C819))</f>
        <v>#N/A</v>
      </c>
      <c r="E819" t="e">
        <f t="shared" si="12"/>
        <v>#NUM!</v>
      </c>
      <c r="G819" s="6" t="b">
        <f>IF(Statistik!B821&gt;0,LN(Statistik!B821))</f>
        <v>0</v>
      </c>
    </row>
    <row r="820" spans="1:7" x14ac:dyDescent="0.2">
      <c r="A820">
        <v>819</v>
      </c>
      <c r="B820" t="e">
        <f>SMALL(Statistik!B$4:B$10002,A820)</f>
        <v>#NUM!</v>
      </c>
      <c r="C820" t="e">
        <f>IF(Statistik!$B822=0,NA(),($A820-($A820-$A819)/2)/Statistik!$F$9)</f>
        <v>#N/A</v>
      </c>
      <c r="D820" t="e">
        <f>IF(Statistik!$B822=0,NA(),NORMSINV($C820))</f>
        <v>#N/A</v>
      </c>
      <c r="E820" t="e">
        <f t="shared" si="12"/>
        <v>#NUM!</v>
      </c>
      <c r="G820" s="6" t="b">
        <f>IF(Statistik!B822&gt;0,LN(Statistik!B822))</f>
        <v>0</v>
      </c>
    </row>
    <row r="821" spans="1:7" x14ac:dyDescent="0.2">
      <c r="A821">
        <v>820</v>
      </c>
      <c r="B821" t="e">
        <f>SMALL(Statistik!B$4:B$10002,A821)</f>
        <v>#NUM!</v>
      </c>
      <c r="C821" t="e">
        <f>IF(Statistik!$B823=0,NA(),($A821-($A821-$A820)/2)/Statistik!$F$9)</f>
        <v>#N/A</v>
      </c>
      <c r="D821" t="e">
        <f>IF(Statistik!$B823=0,NA(),NORMSINV($C821))</f>
        <v>#N/A</v>
      </c>
      <c r="E821" t="e">
        <f t="shared" si="12"/>
        <v>#NUM!</v>
      </c>
      <c r="G821" s="6" t="b">
        <f>IF(Statistik!B823&gt;0,LN(Statistik!B823))</f>
        <v>0</v>
      </c>
    </row>
    <row r="822" spans="1:7" x14ac:dyDescent="0.2">
      <c r="A822">
        <v>821</v>
      </c>
      <c r="B822" t="e">
        <f>SMALL(Statistik!B$4:B$10002,A822)</f>
        <v>#NUM!</v>
      </c>
      <c r="C822" t="e">
        <f>IF(Statistik!$B824=0,NA(),($A822-($A822-$A821)/2)/Statistik!$F$9)</f>
        <v>#N/A</v>
      </c>
      <c r="D822" t="e">
        <f>IF(Statistik!$B824=0,NA(),NORMSINV($C822))</f>
        <v>#N/A</v>
      </c>
      <c r="E822" t="e">
        <f t="shared" si="12"/>
        <v>#NUM!</v>
      </c>
      <c r="G822" s="6" t="b">
        <f>IF(Statistik!B824&gt;0,LN(Statistik!B824))</f>
        <v>0</v>
      </c>
    </row>
    <row r="823" spans="1:7" x14ac:dyDescent="0.2">
      <c r="A823">
        <v>822</v>
      </c>
      <c r="B823" t="e">
        <f>SMALL(Statistik!B$4:B$10002,A823)</f>
        <v>#NUM!</v>
      </c>
      <c r="C823" t="e">
        <f>IF(Statistik!$B825=0,NA(),($A823-($A823-$A822)/2)/Statistik!$F$9)</f>
        <v>#N/A</v>
      </c>
      <c r="D823" t="e">
        <f>IF(Statistik!$B825=0,NA(),NORMSINV($C823))</f>
        <v>#N/A</v>
      </c>
      <c r="E823" t="e">
        <f t="shared" si="12"/>
        <v>#NUM!</v>
      </c>
      <c r="G823" s="6" t="b">
        <f>IF(Statistik!B825&gt;0,LN(Statistik!B825))</f>
        <v>0</v>
      </c>
    </row>
    <row r="824" spans="1:7" x14ac:dyDescent="0.2">
      <c r="A824">
        <v>823</v>
      </c>
      <c r="B824" t="e">
        <f>SMALL(Statistik!B$4:B$10002,A824)</f>
        <v>#NUM!</v>
      </c>
      <c r="C824" t="e">
        <f>IF(Statistik!$B826=0,NA(),($A824-($A824-$A823)/2)/Statistik!$F$9)</f>
        <v>#N/A</v>
      </c>
      <c r="D824" t="e">
        <f>IF(Statistik!$B826=0,NA(),NORMSINV($C824))</f>
        <v>#N/A</v>
      </c>
      <c r="E824" t="e">
        <f t="shared" si="12"/>
        <v>#NUM!</v>
      </c>
      <c r="G824" s="6" t="b">
        <f>IF(Statistik!B826&gt;0,LN(Statistik!B826))</f>
        <v>0</v>
      </c>
    </row>
    <row r="825" spans="1:7" x14ac:dyDescent="0.2">
      <c r="A825">
        <v>824</v>
      </c>
      <c r="B825" t="e">
        <f>SMALL(Statistik!B$4:B$10002,A825)</f>
        <v>#NUM!</v>
      </c>
      <c r="C825" t="e">
        <f>IF(Statistik!$B827=0,NA(),($A825-($A825-$A824)/2)/Statistik!$F$9)</f>
        <v>#N/A</v>
      </c>
      <c r="D825" t="e">
        <f>IF(Statistik!$B827=0,NA(),NORMSINV($C825))</f>
        <v>#N/A</v>
      </c>
      <c r="E825" t="e">
        <f t="shared" si="12"/>
        <v>#NUM!</v>
      </c>
      <c r="G825" s="6" t="b">
        <f>IF(Statistik!B827&gt;0,LN(Statistik!B827))</f>
        <v>0</v>
      </c>
    </row>
    <row r="826" spans="1:7" x14ac:dyDescent="0.2">
      <c r="A826">
        <v>825</v>
      </c>
      <c r="B826" t="e">
        <f>SMALL(Statistik!B$4:B$10002,A826)</f>
        <v>#NUM!</v>
      </c>
      <c r="C826" t="e">
        <f>IF(Statistik!$B828=0,NA(),($A826-($A826-$A825)/2)/Statistik!$F$9)</f>
        <v>#N/A</v>
      </c>
      <c r="D826" t="e">
        <f>IF(Statistik!$B828=0,NA(),NORMSINV($C826))</f>
        <v>#N/A</v>
      </c>
      <c r="E826" t="e">
        <f t="shared" si="12"/>
        <v>#NUM!</v>
      </c>
      <c r="G826" s="6" t="b">
        <f>IF(Statistik!B828&gt;0,LN(Statistik!B828))</f>
        <v>0</v>
      </c>
    </row>
    <row r="827" spans="1:7" x14ac:dyDescent="0.2">
      <c r="A827">
        <v>826</v>
      </c>
      <c r="B827" t="e">
        <f>SMALL(Statistik!B$4:B$10002,A827)</f>
        <v>#NUM!</v>
      </c>
      <c r="C827" t="e">
        <f>IF(Statistik!$B829=0,NA(),($A827-($A827-$A826)/2)/Statistik!$F$9)</f>
        <v>#N/A</v>
      </c>
      <c r="D827" t="e">
        <f>IF(Statistik!$B829=0,NA(),NORMSINV($C827))</f>
        <v>#N/A</v>
      </c>
      <c r="E827" t="e">
        <f t="shared" si="12"/>
        <v>#NUM!</v>
      </c>
      <c r="G827" s="6" t="b">
        <f>IF(Statistik!B829&gt;0,LN(Statistik!B829))</f>
        <v>0</v>
      </c>
    </row>
    <row r="828" spans="1:7" x14ac:dyDescent="0.2">
      <c r="A828">
        <v>827</v>
      </c>
      <c r="B828" t="e">
        <f>SMALL(Statistik!B$4:B$10002,A828)</f>
        <v>#NUM!</v>
      </c>
      <c r="C828" t="e">
        <f>IF(Statistik!$B830=0,NA(),($A828-($A828-$A827)/2)/Statistik!$F$9)</f>
        <v>#N/A</v>
      </c>
      <c r="D828" t="e">
        <f>IF(Statistik!$B830=0,NA(),NORMSINV($C828))</f>
        <v>#N/A</v>
      </c>
      <c r="E828" t="e">
        <f t="shared" si="12"/>
        <v>#NUM!</v>
      </c>
      <c r="G828" s="6" t="b">
        <f>IF(Statistik!B830&gt;0,LN(Statistik!B830))</f>
        <v>0</v>
      </c>
    </row>
    <row r="829" spans="1:7" x14ac:dyDescent="0.2">
      <c r="A829">
        <v>828</v>
      </c>
      <c r="B829" t="e">
        <f>SMALL(Statistik!B$4:B$10002,A829)</f>
        <v>#NUM!</v>
      </c>
      <c r="C829" t="e">
        <f>IF(Statistik!$B831=0,NA(),($A829-($A829-$A828)/2)/Statistik!$F$9)</f>
        <v>#N/A</v>
      </c>
      <c r="D829" t="e">
        <f>IF(Statistik!$B831=0,NA(),NORMSINV($C829))</f>
        <v>#N/A</v>
      </c>
      <c r="E829" t="e">
        <f t="shared" si="12"/>
        <v>#NUM!</v>
      </c>
      <c r="G829" s="6" t="b">
        <f>IF(Statistik!B831&gt;0,LN(Statistik!B831))</f>
        <v>0</v>
      </c>
    </row>
    <row r="830" spans="1:7" x14ac:dyDescent="0.2">
      <c r="A830">
        <v>829</v>
      </c>
      <c r="B830" t="e">
        <f>SMALL(Statistik!B$4:B$10002,A830)</f>
        <v>#NUM!</v>
      </c>
      <c r="C830" t="e">
        <f>IF(Statistik!$B832=0,NA(),($A830-($A830-$A829)/2)/Statistik!$F$9)</f>
        <v>#N/A</v>
      </c>
      <c r="D830" t="e">
        <f>IF(Statistik!$B832=0,NA(),NORMSINV($C830))</f>
        <v>#N/A</v>
      </c>
      <c r="E830" t="e">
        <f t="shared" si="12"/>
        <v>#NUM!</v>
      </c>
      <c r="G830" s="6" t="b">
        <f>IF(Statistik!B832&gt;0,LN(Statistik!B832))</f>
        <v>0</v>
      </c>
    </row>
    <row r="831" spans="1:7" x14ac:dyDescent="0.2">
      <c r="A831">
        <v>830</v>
      </c>
      <c r="B831" t="e">
        <f>SMALL(Statistik!B$4:B$10002,A831)</f>
        <v>#NUM!</v>
      </c>
      <c r="C831" t="e">
        <f>IF(Statistik!$B833=0,NA(),($A831-($A831-$A830)/2)/Statistik!$F$9)</f>
        <v>#N/A</v>
      </c>
      <c r="D831" t="e">
        <f>IF(Statistik!$B833=0,NA(),NORMSINV($C831))</f>
        <v>#N/A</v>
      </c>
      <c r="E831" t="e">
        <f t="shared" si="12"/>
        <v>#NUM!</v>
      </c>
      <c r="G831" s="6" t="b">
        <f>IF(Statistik!B833&gt;0,LN(Statistik!B833))</f>
        <v>0</v>
      </c>
    </row>
    <row r="832" spans="1:7" x14ac:dyDescent="0.2">
      <c r="A832">
        <v>831</v>
      </c>
      <c r="B832" t="e">
        <f>SMALL(Statistik!B$4:B$10002,A832)</f>
        <v>#NUM!</v>
      </c>
      <c r="C832" t="e">
        <f>IF(Statistik!$B834=0,NA(),($A832-($A832-$A831)/2)/Statistik!$F$9)</f>
        <v>#N/A</v>
      </c>
      <c r="D832" t="e">
        <f>IF(Statistik!$B834=0,NA(),NORMSINV($C832))</f>
        <v>#N/A</v>
      </c>
      <c r="E832" t="e">
        <f t="shared" si="12"/>
        <v>#NUM!</v>
      </c>
      <c r="G832" s="6" t="b">
        <f>IF(Statistik!B834&gt;0,LN(Statistik!B834))</f>
        <v>0</v>
      </c>
    </row>
    <row r="833" spans="1:7" x14ac:dyDescent="0.2">
      <c r="A833">
        <v>832</v>
      </c>
      <c r="B833" t="e">
        <f>SMALL(Statistik!B$4:B$10002,A833)</f>
        <v>#NUM!</v>
      </c>
      <c r="C833" t="e">
        <f>IF(Statistik!$B835=0,NA(),($A833-($A833-$A832)/2)/Statistik!$F$9)</f>
        <v>#N/A</v>
      </c>
      <c r="D833" t="e">
        <f>IF(Statistik!$B835=0,NA(),NORMSINV($C833))</f>
        <v>#N/A</v>
      </c>
      <c r="E833" t="e">
        <f t="shared" si="12"/>
        <v>#NUM!</v>
      </c>
      <c r="G833" s="6" t="b">
        <f>IF(Statistik!B835&gt;0,LN(Statistik!B835))</f>
        <v>0</v>
      </c>
    </row>
    <row r="834" spans="1:7" x14ac:dyDescent="0.2">
      <c r="A834">
        <v>833</v>
      </c>
      <c r="B834" t="e">
        <f>SMALL(Statistik!B$4:B$10002,A834)</f>
        <v>#NUM!</v>
      </c>
      <c r="C834" t="e">
        <f>IF(Statistik!$B836=0,NA(),($A834-($A834-$A833)/2)/Statistik!$F$9)</f>
        <v>#N/A</v>
      </c>
      <c r="D834" t="e">
        <f>IF(Statistik!$B836=0,NA(),NORMSINV($C834))</f>
        <v>#N/A</v>
      </c>
      <c r="E834" t="e">
        <f t="shared" si="12"/>
        <v>#NUM!</v>
      </c>
      <c r="G834" s="6" t="b">
        <f>IF(Statistik!B836&gt;0,LN(Statistik!B836))</f>
        <v>0</v>
      </c>
    </row>
    <row r="835" spans="1:7" x14ac:dyDescent="0.2">
      <c r="A835">
        <v>834</v>
      </c>
      <c r="B835" t="e">
        <f>SMALL(Statistik!B$4:B$10002,A835)</f>
        <v>#NUM!</v>
      </c>
      <c r="C835" t="e">
        <f>IF(Statistik!$B837=0,NA(),($A835-($A835-$A834)/2)/Statistik!$F$9)</f>
        <v>#N/A</v>
      </c>
      <c r="D835" t="e">
        <f>IF(Statistik!$B837=0,NA(),NORMSINV($C835))</f>
        <v>#N/A</v>
      </c>
      <c r="E835" t="e">
        <f t="shared" ref="E835:E898" si="13">IF(B835=0,NA(),LOG10(B835))</f>
        <v>#NUM!</v>
      </c>
      <c r="G835" s="6" t="b">
        <f>IF(Statistik!B837&gt;0,LN(Statistik!B837))</f>
        <v>0</v>
      </c>
    </row>
    <row r="836" spans="1:7" x14ac:dyDescent="0.2">
      <c r="A836">
        <v>835</v>
      </c>
      <c r="B836" t="e">
        <f>SMALL(Statistik!B$4:B$10002,A836)</f>
        <v>#NUM!</v>
      </c>
      <c r="C836" t="e">
        <f>IF(Statistik!$B838=0,NA(),($A836-($A836-$A835)/2)/Statistik!$F$9)</f>
        <v>#N/A</v>
      </c>
      <c r="D836" t="e">
        <f>IF(Statistik!$B838=0,NA(),NORMSINV($C836))</f>
        <v>#N/A</v>
      </c>
      <c r="E836" t="e">
        <f t="shared" si="13"/>
        <v>#NUM!</v>
      </c>
      <c r="G836" s="6" t="b">
        <f>IF(Statistik!B838&gt;0,LN(Statistik!B838))</f>
        <v>0</v>
      </c>
    </row>
    <row r="837" spans="1:7" x14ac:dyDescent="0.2">
      <c r="A837">
        <v>836</v>
      </c>
      <c r="B837" t="e">
        <f>SMALL(Statistik!B$4:B$10002,A837)</f>
        <v>#NUM!</v>
      </c>
      <c r="C837" t="e">
        <f>IF(Statistik!$B839=0,NA(),($A837-($A837-$A836)/2)/Statistik!$F$9)</f>
        <v>#N/A</v>
      </c>
      <c r="D837" t="e">
        <f>IF(Statistik!$B839=0,NA(),NORMSINV($C837))</f>
        <v>#N/A</v>
      </c>
      <c r="E837" t="e">
        <f t="shared" si="13"/>
        <v>#NUM!</v>
      </c>
      <c r="G837" s="6" t="b">
        <f>IF(Statistik!B839&gt;0,LN(Statistik!B839))</f>
        <v>0</v>
      </c>
    </row>
    <row r="838" spans="1:7" x14ac:dyDescent="0.2">
      <c r="A838">
        <v>837</v>
      </c>
      <c r="B838" t="e">
        <f>SMALL(Statistik!B$4:B$10002,A838)</f>
        <v>#NUM!</v>
      </c>
      <c r="C838" t="e">
        <f>IF(Statistik!$B840=0,NA(),($A838-($A838-$A837)/2)/Statistik!$F$9)</f>
        <v>#N/A</v>
      </c>
      <c r="D838" t="e">
        <f>IF(Statistik!$B840=0,NA(),NORMSINV($C838))</f>
        <v>#N/A</v>
      </c>
      <c r="E838" t="e">
        <f t="shared" si="13"/>
        <v>#NUM!</v>
      </c>
      <c r="G838" s="6" t="b">
        <f>IF(Statistik!B840&gt;0,LN(Statistik!B840))</f>
        <v>0</v>
      </c>
    </row>
    <row r="839" spans="1:7" x14ac:dyDescent="0.2">
      <c r="A839">
        <v>838</v>
      </c>
      <c r="B839" t="e">
        <f>SMALL(Statistik!B$4:B$10002,A839)</f>
        <v>#NUM!</v>
      </c>
      <c r="C839" t="e">
        <f>IF(Statistik!$B841=0,NA(),($A839-($A839-$A838)/2)/Statistik!$F$9)</f>
        <v>#N/A</v>
      </c>
      <c r="D839" t="e">
        <f>IF(Statistik!$B841=0,NA(),NORMSINV($C839))</f>
        <v>#N/A</v>
      </c>
      <c r="E839" t="e">
        <f t="shared" si="13"/>
        <v>#NUM!</v>
      </c>
      <c r="G839" s="6" t="b">
        <f>IF(Statistik!B841&gt;0,LN(Statistik!B841))</f>
        <v>0</v>
      </c>
    </row>
    <row r="840" spans="1:7" x14ac:dyDescent="0.2">
      <c r="A840">
        <v>839</v>
      </c>
      <c r="B840" t="e">
        <f>SMALL(Statistik!B$4:B$10002,A840)</f>
        <v>#NUM!</v>
      </c>
      <c r="C840" t="e">
        <f>IF(Statistik!$B842=0,NA(),($A840-($A840-$A839)/2)/Statistik!$F$9)</f>
        <v>#N/A</v>
      </c>
      <c r="D840" t="e">
        <f>IF(Statistik!$B842=0,NA(),NORMSINV($C840))</f>
        <v>#N/A</v>
      </c>
      <c r="E840" t="e">
        <f t="shared" si="13"/>
        <v>#NUM!</v>
      </c>
      <c r="G840" s="6" t="b">
        <f>IF(Statistik!B842&gt;0,LN(Statistik!B842))</f>
        <v>0</v>
      </c>
    </row>
    <row r="841" spans="1:7" x14ac:dyDescent="0.2">
      <c r="A841">
        <v>840</v>
      </c>
      <c r="B841" t="e">
        <f>SMALL(Statistik!B$4:B$10002,A841)</f>
        <v>#NUM!</v>
      </c>
      <c r="C841" t="e">
        <f>IF(Statistik!$B843=0,NA(),($A841-($A841-$A840)/2)/Statistik!$F$9)</f>
        <v>#N/A</v>
      </c>
      <c r="D841" t="e">
        <f>IF(Statistik!$B843=0,NA(),NORMSINV($C841))</f>
        <v>#N/A</v>
      </c>
      <c r="E841" t="e">
        <f t="shared" si="13"/>
        <v>#NUM!</v>
      </c>
      <c r="G841" s="6" t="b">
        <f>IF(Statistik!B843&gt;0,LN(Statistik!B843))</f>
        <v>0</v>
      </c>
    </row>
    <row r="842" spans="1:7" x14ac:dyDescent="0.2">
      <c r="A842">
        <v>841</v>
      </c>
      <c r="B842" t="e">
        <f>SMALL(Statistik!B$4:B$10002,A842)</f>
        <v>#NUM!</v>
      </c>
      <c r="C842" t="e">
        <f>IF(Statistik!$B844=0,NA(),($A842-($A842-$A841)/2)/Statistik!$F$9)</f>
        <v>#N/A</v>
      </c>
      <c r="D842" t="e">
        <f>IF(Statistik!$B844=0,NA(),NORMSINV($C842))</f>
        <v>#N/A</v>
      </c>
      <c r="E842" t="e">
        <f t="shared" si="13"/>
        <v>#NUM!</v>
      </c>
      <c r="G842" s="6" t="b">
        <f>IF(Statistik!B844&gt;0,LN(Statistik!B844))</f>
        <v>0</v>
      </c>
    </row>
    <row r="843" spans="1:7" x14ac:dyDescent="0.2">
      <c r="A843">
        <v>842</v>
      </c>
      <c r="B843" t="e">
        <f>SMALL(Statistik!B$4:B$10002,A843)</f>
        <v>#NUM!</v>
      </c>
      <c r="C843" t="e">
        <f>IF(Statistik!$B845=0,NA(),($A843-($A843-$A842)/2)/Statistik!$F$9)</f>
        <v>#N/A</v>
      </c>
      <c r="D843" t="e">
        <f>IF(Statistik!$B845=0,NA(),NORMSINV($C843))</f>
        <v>#N/A</v>
      </c>
      <c r="E843" t="e">
        <f t="shared" si="13"/>
        <v>#NUM!</v>
      </c>
      <c r="G843" s="6" t="b">
        <f>IF(Statistik!B845&gt;0,LN(Statistik!B845))</f>
        <v>0</v>
      </c>
    </row>
    <row r="844" spans="1:7" x14ac:dyDescent="0.2">
      <c r="A844">
        <v>843</v>
      </c>
      <c r="B844" t="e">
        <f>SMALL(Statistik!B$4:B$10002,A844)</f>
        <v>#NUM!</v>
      </c>
      <c r="C844" t="e">
        <f>IF(Statistik!$B846=0,NA(),($A844-($A844-$A843)/2)/Statistik!$F$9)</f>
        <v>#N/A</v>
      </c>
      <c r="D844" t="e">
        <f>IF(Statistik!$B846=0,NA(),NORMSINV($C844))</f>
        <v>#N/A</v>
      </c>
      <c r="E844" t="e">
        <f t="shared" si="13"/>
        <v>#NUM!</v>
      </c>
      <c r="G844" s="6" t="b">
        <f>IF(Statistik!B846&gt;0,LN(Statistik!B846))</f>
        <v>0</v>
      </c>
    </row>
    <row r="845" spans="1:7" x14ac:dyDescent="0.2">
      <c r="A845">
        <v>844</v>
      </c>
      <c r="B845" t="e">
        <f>SMALL(Statistik!B$4:B$10002,A845)</f>
        <v>#NUM!</v>
      </c>
      <c r="C845" t="e">
        <f>IF(Statistik!$B847=0,NA(),($A845-($A845-$A844)/2)/Statistik!$F$9)</f>
        <v>#N/A</v>
      </c>
      <c r="D845" t="e">
        <f>IF(Statistik!$B847=0,NA(),NORMSINV($C845))</f>
        <v>#N/A</v>
      </c>
      <c r="E845" t="e">
        <f t="shared" si="13"/>
        <v>#NUM!</v>
      </c>
      <c r="G845" s="6" t="b">
        <f>IF(Statistik!B847&gt;0,LN(Statistik!B847))</f>
        <v>0</v>
      </c>
    </row>
    <row r="846" spans="1:7" x14ac:dyDescent="0.2">
      <c r="A846">
        <v>845</v>
      </c>
      <c r="B846" t="e">
        <f>SMALL(Statistik!B$4:B$10002,A846)</f>
        <v>#NUM!</v>
      </c>
      <c r="C846" t="e">
        <f>IF(Statistik!$B848=0,NA(),($A846-($A846-$A845)/2)/Statistik!$F$9)</f>
        <v>#N/A</v>
      </c>
      <c r="D846" t="e">
        <f>IF(Statistik!$B848=0,NA(),NORMSINV($C846))</f>
        <v>#N/A</v>
      </c>
      <c r="E846" t="e">
        <f t="shared" si="13"/>
        <v>#NUM!</v>
      </c>
      <c r="G846" s="6" t="b">
        <f>IF(Statistik!B848&gt;0,LN(Statistik!B848))</f>
        <v>0</v>
      </c>
    </row>
    <row r="847" spans="1:7" x14ac:dyDescent="0.2">
      <c r="A847">
        <v>846</v>
      </c>
      <c r="B847" t="e">
        <f>SMALL(Statistik!B$4:B$10002,A847)</f>
        <v>#NUM!</v>
      </c>
      <c r="C847" t="e">
        <f>IF(Statistik!$B849=0,NA(),($A847-($A847-$A846)/2)/Statistik!$F$9)</f>
        <v>#N/A</v>
      </c>
      <c r="D847" t="e">
        <f>IF(Statistik!$B849=0,NA(),NORMSINV($C847))</f>
        <v>#N/A</v>
      </c>
      <c r="E847" t="e">
        <f t="shared" si="13"/>
        <v>#NUM!</v>
      </c>
      <c r="G847" s="6" t="b">
        <f>IF(Statistik!B849&gt;0,LN(Statistik!B849))</f>
        <v>0</v>
      </c>
    </row>
    <row r="848" spans="1:7" x14ac:dyDescent="0.2">
      <c r="A848">
        <v>847</v>
      </c>
      <c r="B848" t="e">
        <f>SMALL(Statistik!B$4:B$10002,A848)</f>
        <v>#NUM!</v>
      </c>
      <c r="C848" t="e">
        <f>IF(Statistik!$B850=0,NA(),($A848-($A848-$A847)/2)/Statistik!$F$9)</f>
        <v>#N/A</v>
      </c>
      <c r="D848" t="e">
        <f>IF(Statistik!$B850=0,NA(),NORMSINV($C848))</f>
        <v>#N/A</v>
      </c>
      <c r="E848" t="e">
        <f t="shared" si="13"/>
        <v>#NUM!</v>
      </c>
      <c r="G848" s="6" t="b">
        <f>IF(Statistik!B850&gt;0,LN(Statistik!B850))</f>
        <v>0</v>
      </c>
    </row>
    <row r="849" spans="1:7" x14ac:dyDescent="0.2">
      <c r="A849">
        <v>848</v>
      </c>
      <c r="B849" t="e">
        <f>SMALL(Statistik!B$4:B$10002,A849)</f>
        <v>#NUM!</v>
      </c>
      <c r="C849" t="e">
        <f>IF(Statistik!$B851=0,NA(),($A849-($A849-$A848)/2)/Statistik!$F$9)</f>
        <v>#N/A</v>
      </c>
      <c r="D849" t="e">
        <f>IF(Statistik!$B851=0,NA(),NORMSINV($C849))</f>
        <v>#N/A</v>
      </c>
      <c r="E849" t="e">
        <f t="shared" si="13"/>
        <v>#NUM!</v>
      </c>
      <c r="G849" s="6" t="b">
        <f>IF(Statistik!B851&gt;0,LN(Statistik!B851))</f>
        <v>0</v>
      </c>
    </row>
    <row r="850" spans="1:7" x14ac:dyDescent="0.2">
      <c r="A850">
        <v>849</v>
      </c>
      <c r="B850" t="e">
        <f>SMALL(Statistik!B$4:B$10002,A850)</f>
        <v>#NUM!</v>
      </c>
      <c r="C850" t="e">
        <f>IF(Statistik!$B852=0,NA(),($A850-($A850-$A849)/2)/Statistik!$F$9)</f>
        <v>#N/A</v>
      </c>
      <c r="D850" t="e">
        <f>IF(Statistik!$B852=0,NA(),NORMSINV($C850))</f>
        <v>#N/A</v>
      </c>
      <c r="E850" t="e">
        <f t="shared" si="13"/>
        <v>#NUM!</v>
      </c>
      <c r="G850" s="6" t="b">
        <f>IF(Statistik!B852&gt;0,LN(Statistik!B852))</f>
        <v>0</v>
      </c>
    </row>
    <row r="851" spans="1:7" x14ac:dyDescent="0.2">
      <c r="A851">
        <v>850</v>
      </c>
      <c r="B851" t="e">
        <f>SMALL(Statistik!B$4:B$10002,A851)</f>
        <v>#NUM!</v>
      </c>
      <c r="C851" t="e">
        <f>IF(Statistik!$B853=0,NA(),($A851-($A851-$A850)/2)/Statistik!$F$9)</f>
        <v>#N/A</v>
      </c>
      <c r="D851" t="e">
        <f>IF(Statistik!$B853=0,NA(),NORMSINV($C851))</f>
        <v>#N/A</v>
      </c>
      <c r="E851" t="e">
        <f t="shared" si="13"/>
        <v>#NUM!</v>
      </c>
      <c r="G851" s="6" t="b">
        <f>IF(Statistik!B853&gt;0,LN(Statistik!B853))</f>
        <v>0</v>
      </c>
    </row>
    <row r="852" spans="1:7" x14ac:dyDescent="0.2">
      <c r="A852">
        <v>851</v>
      </c>
      <c r="B852" t="e">
        <f>SMALL(Statistik!B$4:B$10002,A852)</f>
        <v>#NUM!</v>
      </c>
      <c r="C852" t="e">
        <f>IF(Statistik!$B854=0,NA(),($A852-($A852-$A851)/2)/Statistik!$F$9)</f>
        <v>#N/A</v>
      </c>
      <c r="D852" t="e">
        <f>IF(Statistik!$B854=0,NA(),NORMSINV($C852))</f>
        <v>#N/A</v>
      </c>
      <c r="E852" t="e">
        <f t="shared" si="13"/>
        <v>#NUM!</v>
      </c>
      <c r="G852" s="6" t="b">
        <f>IF(Statistik!B854&gt;0,LN(Statistik!B854))</f>
        <v>0</v>
      </c>
    </row>
    <row r="853" spans="1:7" x14ac:dyDescent="0.2">
      <c r="A853">
        <v>852</v>
      </c>
      <c r="B853" t="e">
        <f>SMALL(Statistik!B$4:B$10002,A853)</f>
        <v>#NUM!</v>
      </c>
      <c r="C853" t="e">
        <f>IF(Statistik!$B855=0,NA(),($A853-($A853-$A852)/2)/Statistik!$F$9)</f>
        <v>#N/A</v>
      </c>
      <c r="D853" t="e">
        <f>IF(Statistik!$B855=0,NA(),NORMSINV($C853))</f>
        <v>#N/A</v>
      </c>
      <c r="E853" t="e">
        <f t="shared" si="13"/>
        <v>#NUM!</v>
      </c>
      <c r="G853" s="6" t="b">
        <f>IF(Statistik!B855&gt;0,LN(Statistik!B855))</f>
        <v>0</v>
      </c>
    </row>
    <row r="854" spans="1:7" x14ac:dyDescent="0.2">
      <c r="A854">
        <v>853</v>
      </c>
      <c r="B854" t="e">
        <f>SMALL(Statistik!B$4:B$10002,A854)</f>
        <v>#NUM!</v>
      </c>
      <c r="C854" t="e">
        <f>IF(Statistik!$B856=0,NA(),($A854-($A854-$A853)/2)/Statistik!$F$9)</f>
        <v>#N/A</v>
      </c>
      <c r="D854" t="e">
        <f>IF(Statistik!$B856=0,NA(),NORMSINV($C854))</f>
        <v>#N/A</v>
      </c>
      <c r="E854" t="e">
        <f t="shared" si="13"/>
        <v>#NUM!</v>
      </c>
      <c r="G854" s="6" t="b">
        <f>IF(Statistik!B856&gt;0,LN(Statistik!B856))</f>
        <v>0</v>
      </c>
    </row>
    <row r="855" spans="1:7" x14ac:dyDescent="0.2">
      <c r="A855">
        <v>854</v>
      </c>
      <c r="B855" t="e">
        <f>SMALL(Statistik!B$4:B$10002,A855)</f>
        <v>#NUM!</v>
      </c>
      <c r="C855" t="e">
        <f>IF(Statistik!$B857=0,NA(),($A855-($A855-$A854)/2)/Statistik!$F$9)</f>
        <v>#N/A</v>
      </c>
      <c r="D855" t="e">
        <f>IF(Statistik!$B857=0,NA(),NORMSINV($C855))</f>
        <v>#N/A</v>
      </c>
      <c r="E855" t="e">
        <f t="shared" si="13"/>
        <v>#NUM!</v>
      </c>
      <c r="G855" s="6" t="b">
        <f>IF(Statistik!B857&gt;0,LN(Statistik!B857))</f>
        <v>0</v>
      </c>
    </row>
    <row r="856" spans="1:7" x14ac:dyDescent="0.2">
      <c r="A856">
        <v>855</v>
      </c>
      <c r="B856" t="e">
        <f>SMALL(Statistik!B$4:B$10002,A856)</f>
        <v>#NUM!</v>
      </c>
      <c r="C856" t="e">
        <f>IF(Statistik!$B858=0,NA(),($A856-($A856-$A855)/2)/Statistik!$F$9)</f>
        <v>#N/A</v>
      </c>
      <c r="D856" t="e">
        <f>IF(Statistik!$B858=0,NA(),NORMSINV($C856))</f>
        <v>#N/A</v>
      </c>
      <c r="E856" t="e">
        <f t="shared" si="13"/>
        <v>#NUM!</v>
      </c>
      <c r="G856" s="6" t="b">
        <f>IF(Statistik!B858&gt;0,LN(Statistik!B858))</f>
        <v>0</v>
      </c>
    </row>
    <row r="857" spans="1:7" x14ac:dyDescent="0.2">
      <c r="A857">
        <v>856</v>
      </c>
      <c r="B857" t="e">
        <f>SMALL(Statistik!B$4:B$10002,A857)</f>
        <v>#NUM!</v>
      </c>
      <c r="C857" t="e">
        <f>IF(Statistik!$B859=0,NA(),($A857-($A857-$A856)/2)/Statistik!$F$9)</f>
        <v>#N/A</v>
      </c>
      <c r="D857" t="e">
        <f>IF(Statistik!$B859=0,NA(),NORMSINV($C857))</f>
        <v>#N/A</v>
      </c>
      <c r="E857" t="e">
        <f t="shared" si="13"/>
        <v>#NUM!</v>
      </c>
      <c r="G857" s="6" t="b">
        <f>IF(Statistik!B859&gt;0,LN(Statistik!B859))</f>
        <v>0</v>
      </c>
    </row>
    <row r="858" spans="1:7" x14ac:dyDescent="0.2">
      <c r="A858">
        <v>857</v>
      </c>
      <c r="B858" t="e">
        <f>SMALL(Statistik!B$4:B$10002,A858)</f>
        <v>#NUM!</v>
      </c>
      <c r="C858" t="e">
        <f>IF(Statistik!$B860=0,NA(),($A858-($A858-$A857)/2)/Statistik!$F$9)</f>
        <v>#N/A</v>
      </c>
      <c r="D858" t="e">
        <f>IF(Statistik!$B860=0,NA(),NORMSINV($C858))</f>
        <v>#N/A</v>
      </c>
      <c r="E858" t="e">
        <f t="shared" si="13"/>
        <v>#NUM!</v>
      </c>
      <c r="G858" s="6" t="b">
        <f>IF(Statistik!B860&gt;0,LN(Statistik!B860))</f>
        <v>0</v>
      </c>
    </row>
    <row r="859" spans="1:7" x14ac:dyDescent="0.2">
      <c r="A859">
        <v>858</v>
      </c>
      <c r="B859" t="e">
        <f>SMALL(Statistik!B$4:B$10002,A859)</f>
        <v>#NUM!</v>
      </c>
      <c r="C859" t="e">
        <f>IF(Statistik!$B861=0,NA(),($A859-($A859-$A858)/2)/Statistik!$F$9)</f>
        <v>#N/A</v>
      </c>
      <c r="D859" t="e">
        <f>IF(Statistik!$B861=0,NA(),NORMSINV($C859))</f>
        <v>#N/A</v>
      </c>
      <c r="E859" t="e">
        <f t="shared" si="13"/>
        <v>#NUM!</v>
      </c>
      <c r="G859" s="6" t="b">
        <f>IF(Statistik!B861&gt;0,LN(Statistik!B861))</f>
        <v>0</v>
      </c>
    </row>
    <row r="860" spans="1:7" x14ac:dyDescent="0.2">
      <c r="A860">
        <v>859</v>
      </c>
      <c r="B860" t="e">
        <f>SMALL(Statistik!B$4:B$10002,A860)</f>
        <v>#NUM!</v>
      </c>
      <c r="C860" t="e">
        <f>IF(Statistik!$B862=0,NA(),($A860-($A860-$A859)/2)/Statistik!$F$9)</f>
        <v>#N/A</v>
      </c>
      <c r="D860" t="e">
        <f>IF(Statistik!$B862=0,NA(),NORMSINV($C860))</f>
        <v>#N/A</v>
      </c>
      <c r="E860" t="e">
        <f t="shared" si="13"/>
        <v>#NUM!</v>
      </c>
      <c r="G860" s="6" t="b">
        <f>IF(Statistik!B862&gt;0,LN(Statistik!B862))</f>
        <v>0</v>
      </c>
    </row>
    <row r="861" spans="1:7" x14ac:dyDescent="0.2">
      <c r="A861">
        <v>860</v>
      </c>
      <c r="B861" t="e">
        <f>SMALL(Statistik!B$4:B$10002,A861)</f>
        <v>#NUM!</v>
      </c>
      <c r="C861" t="e">
        <f>IF(Statistik!$B863=0,NA(),($A861-($A861-$A860)/2)/Statistik!$F$9)</f>
        <v>#N/A</v>
      </c>
      <c r="D861" t="e">
        <f>IF(Statistik!$B863=0,NA(),NORMSINV($C861))</f>
        <v>#N/A</v>
      </c>
      <c r="E861" t="e">
        <f t="shared" si="13"/>
        <v>#NUM!</v>
      </c>
      <c r="G861" s="6" t="b">
        <f>IF(Statistik!B863&gt;0,LN(Statistik!B863))</f>
        <v>0</v>
      </c>
    </row>
    <row r="862" spans="1:7" x14ac:dyDescent="0.2">
      <c r="A862">
        <v>861</v>
      </c>
      <c r="B862" t="e">
        <f>SMALL(Statistik!B$4:B$10002,A862)</f>
        <v>#NUM!</v>
      </c>
      <c r="C862" t="e">
        <f>IF(Statistik!$B864=0,NA(),($A862-($A862-$A861)/2)/Statistik!$F$9)</f>
        <v>#N/A</v>
      </c>
      <c r="D862" t="e">
        <f>IF(Statistik!$B864=0,NA(),NORMSINV($C862))</f>
        <v>#N/A</v>
      </c>
      <c r="E862" t="e">
        <f t="shared" si="13"/>
        <v>#NUM!</v>
      </c>
      <c r="G862" s="6" t="b">
        <f>IF(Statistik!B864&gt;0,LN(Statistik!B864))</f>
        <v>0</v>
      </c>
    </row>
    <row r="863" spans="1:7" x14ac:dyDescent="0.2">
      <c r="A863">
        <v>862</v>
      </c>
      <c r="B863" t="e">
        <f>SMALL(Statistik!B$4:B$10002,A863)</f>
        <v>#NUM!</v>
      </c>
      <c r="C863" t="e">
        <f>IF(Statistik!$B865=0,NA(),($A863-($A863-$A862)/2)/Statistik!$F$9)</f>
        <v>#N/A</v>
      </c>
      <c r="D863" t="e">
        <f>IF(Statistik!$B865=0,NA(),NORMSINV($C863))</f>
        <v>#N/A</v>
      </c>
      <c r="E863" t="e">
        <f t="shared" si="13"/>
        <v>#NUM!</v>
      </c>
      <c r="G863" s="6" t="b">
        <f>IF(Statistik!B865&gt;0,LN(Statistik!B865))</f>
        <v>0</v>
      </c>
    </row>
    <row r="864" spans="1:7" x14ac:dyDescent="0.2">
      <c r="A864">
        <v>863</v>
      </c>
      <c r="B864" t="e">
        <f>SMALL(Statistik!B$4:B$10002,A864)</f>
        <v>#NUM!</v>
      </c>
      <c r="C864" t="e">
        <f>IF(Statistik!$B866=0,NA(),($A864-($A864-$A863)/2)/Statistik!$F$9)</f>
        <v>#N/A</v>
      </c>
      <c r="D864" t="e">
        <f>IF(Statistik!$B866=0,NA(),NORMSINV($C864))</f>
        <v>#N/A</v>
      </c>
      <c r="E864" t="e">
        <f t="shared" si="13"/>
        <v>#NUM!</v>
      </c>
      <c r="G864" s="6" t="b">
        <f>IF(Statistik!B866&gt;0,LN(Statistik!B866))</f>
        <v>0</v>
      </c>
    </row>
    <row r="865" spans="1:7" x14ac:dyDescent="0.2">
      <c r="A865">
        <v>864</v>
      </c>
      <c r="B865" t="e">
        <f>SMALL(Statistik!B$4:B$10002,A865)</f>
        <v>#NUM!</v>
      </c>
      <c r="C865" t="e">
        <f>IF(Statistik!$B867=0,NA(),($A865-($A865-$A864)/2)/Statistik!$F$9)</f>
        <v>#N/A</v>
      </c>
      <c r="D865" t="e">
        <f>IF(Statistik!$B867=0,NA(),NORMSINV($C865))</f>
        <v>#N/A</v>
      </c>
      <c r="E865" t="e">
        <f t="shared" si="13"/>
        <v>#NUM!</v>
      </c>
      <c r="G865" s="6" t="b">
        <f>IF(Statistik!B867&gt;0,LN(Statistik!B867))</f>
        <v>0</v>
      </c>
    </row>
    <row r="866" spans="1:7" x14ac:dyDescent="0.2">
      <c r="A866">
        <v>865</v>
      </c>
      <c r="B866" t="e">
        <f>SMALL(Statistik!B$4:B$10002,A866)</f>
        <v>#NUM!</v>
      </c>
      <c r="C866" t="e">
        <f>IF(Statistik!$B868=0,NA(),($A866-($A866-$A865)/2)/Statistik!$F$9)</f>
        <v>#N/A</v>
      </c>
      <c r="D866" t="e">
        <f>IF(Statistik!$B868=0,NA(),NORMSINV($C866))</f>
        <v>#N/A</v>
      </c>
      <c r="E866" t="e">
        <f t="shared" si="13"/>
        <v>#NUM!</v>
      </c>
      <c r="G866" s="6" t="b">
        <f>IF(Statistik!B868&gt;0,LN(Statistik!B868))</f>
        <v>0</v>
      </c>
    </row>
    <row r="867" spans="1:7" x14ac:dyDescent="0.2">
      <c r="A867">
        <v>866</v>
      </c>
      <c r="B867" t="e">
        <f>SMALL(Statistik!B$4:B$10002,A867)</f>
        <v>#NUM!</v>
      </c>
      <c r="C867" t="e">
        <f>IF(Statistik!$B869=0,NA(),($A867-($A867-$A866)/2)/Statistik!$F$9)</f>
        <v>#N/A</v>
      </c>
      <c r="D867" t="e">
        <f>IF(Statistik!$B869=0,NA(),NORMSINV($C867))</f>
        <v>#N/A</v>
      </c>
      <c r="E867" t="e">
        <f t="shared" si="13"/>
        <v>#NUM!</v>
      </c>
      <c r="G867" s="6" t="b">
        <f>IF(Statistik!B869&gt;0,LN(Statistik!B869))</f>
        <v>0</v>
      </c>
    </row>
    <row r="868" spans="1:7" x14ac:dyDescent="0.2">
      <c r="A868">
        <v>867</v>
      </c>
      <c r="B868" t="e">
        <f>SMALL(Statistik!B$4:B$10002,A868)</f>
        <v>#NUM!</v>
      </c>
      <c r="C868" t="e">
        <f>IF(Statistik!$B870=0,NA(),($A868-($A868-$A867)/2)/Statistik!$F$9)</f>
        <v>#N/A</v>
      </c>
      <c r="D868" t="e">
        <f>IF(Statistik!$B870=0,NA(),NORMSINV($C868))</f>
        <v>#N/A</v>
      </c>
      <c r="E868" t="e">
        <f t="shared" si="13"/>
        <v>#NUM!</v>
      </c>
      <c r="G868" s="6" t="b">
        <f>IF(Statistik!B870&gt;0,LN(Statistik!B870))</f>
        <v>0</v>
      </c>
    </row>
    <row r="869" spans="1:7" x14ac:dyDescent="0.2">
      <c r="A869">
        <v>868</v>
      </c>
      <c r="B869" t="e">
        <f>SMALL(Statistik!B$4:B$10002,A869)</f>
        <v>#NUM!</v>
      </c>
      <c r="C869" t="e">
        <f>IF(Statistik!$B871=0,NA(),($A869-($A869-$A868)/2)/Statistik!$F$9)</f>
        <v>#N/A</v>
      </c>
      <c r="D869" t="e">
        <f>IF(Statistik!$B871=0,NA(),NORMSINV($C869))</f>
        <v>#N/A</v>
      </c>
      <c r="E869" t="e">
        <f t="shared" si="13"/>
        <v>#NUM!</v>
      </c>
      <c r="G869" s="6" t="b">
        <f>IF(Statistik!B871&gt;0,LN(Statistik!B871))</f>
        <v>0</v>
      </c>
    </row>
    <row r="870" spans="1:7" x14ac:dyDescent="0.2">
      <c r="A870">
        <v>869</v>
      </c>
      <c r="B870" t="e">
        <f>SMALL(Statistik!B$4:B$10002,A870)</f>
        <v>#NUM!</v>
      </c>
      <c r="C870" t="e">
        <f>IF(Statistik!$B872=0,NA(),($A870-($A870-$A869)/2)/Statistik!$F$9)</f>
        <v>#N/A</v>
      </c>
      <c r="D870" t="e">
        <f>IF(Statistik!$B872=0,NA(),NORMSINV($C870))</f>
        <v>#N/A</v>
      </c>
      <c r="E870" t="e">
        <f t="shared" si="13"/>
        <v>#NUM!</v>
      </c>
      <c r="G870" s="6" t="b">
        <f>IF(Statistik!B872&gt;0,LN(Statistik!B872))</f>
        <v>0</v>
      </c>
    </row>
    <row r="871" spans="1:7" x14ac:dyDescent="0.2">
      <c r="A871">
        <v>870</v>
      </c>
      <c r="B871" t="e">
        <f>SMALL(Statistik!B$4:B$10002,A871)</f>
        <v>#NUM!</v>
      </c>
      <c r="C871" t="e">
        <f>IF(Statistik!$B873=0,NA(),($A871-($A871-$A870)/2)/Statistik!$F$9)</f>
        <v>#N/A</v>
      </c>
      <c r="D871" t="e">
        <f>IF(Statistik!$B873=0,NA(),NORMSINV($C871))</f>
        <v>#N/A</v>
      </c>
      <c r="E871" t="e">
        <f t="shared" si="13"/>
        <v>#NUM!</v>
      </c>
      <c r="G871" s="6" t="b">
        <f>IF(Statistik!B873&gt;0,LN(Statistik!B873))</f>
        <v>0</v>
      </c>
    </row>
    <row r="872" spans="1:7" x14ac:dyDescent="0.2">
      <c r="A872">
        <v>871</v>
      </c>
      <c r="B872" t="e">
        <f>SMALL(Statistik!B$4:B$10002,A872)</f>
        <v>#NUM!</v>
      </c>
      <c r="C872" t="e">
        <f>IF(Statistik!$B874=0,NA(),($A872-($A872-$A871)/2)/Statistik!$F$9)</f>
        <v>#N/A</v>
      </c>
      <c r="D872" t="e">
        <f>IF(Statistik!$B874=0,NA(),NORMSINV($C872))</f>
        <v>#N/A</v>
      </c>
      <c r="E872" t="e">
        <f t="shared" si="13"/>
        <v>#NUM!</v>
      </c>
      <c r="G872" s="6" t="b">
        <f>IF(Statistik!B874&gt;0,LN(Statistik!B874))</f>
        <v>0</v>
      </c>
    </row>
    <row r="873" spans="1:7" x14ac:dyDescent="0.2">
      <c r="A873">
        <v>872</v>
      </c>
      <c r="B873" t="e">
        <f>SMALL(Statistik!B$4:B$10002,A873)</f>
        <v>#NUM!</v>
      </c>
      <c r="C873" t="e">
        <f>IF(Statistik!$B875=0,NA(),($A873-($A873-$A872)/2)/Statistik!$F$9)</f>
        <v>#N/A</v>
      </c>
      <c r="D873" t="e">
        <f>IF(Statistik!$B875=0,NA(),NORMSINV($C873))</f>
        <v>#N/A</v>
      </c>
      <c r="E873" t="e">
        <f t="shared" si="13"/>
        <v>#NUM!</v>
      </c>
      <c r="G873" s="6" t="b">
        <f>IF(Statistik!B875&gt;0,LN(Statistik!B875))</f>
        <v>0</v>
      </c>
    </row>
    <row r="874" spans="1:7" x14ac:dyDescent="0.2">
      <c r="A874">
        <v>873</v>
      </c>
      <c r="B874" t="e">
        <f>SMALL(Statistik!B$4:B$10002,A874)</f>
        <v>#NUM!</v>
      </c>
      <c r="C874" t="e">
        <f>IF(Statistik!$B876=0,NA(),($A874-($A874-$A873)/2)/Statistik!$F$9)</f>
        <v>#N/A</v>
      </c>
      <c r="D874" t="e">
        <f>IF(Statistik!$B876=0,NA(),NORMSINV($C874))</f>
        <v>#N/A</v>
      </c>
      <c r="E874" t="e">
        <f t="shared" si="13"/>
        <v>#NUM!</v>
      </c>
      <c r="G874" s="6" t="b">
        <f>IF(Statistik!B876&gt;0,LN(Statistik!B876))</f>
        <v>0</v>
      </c>
    </row>
    <row r="875" spans="1:7" x14ac:dyDescent="0.2">
      <c r="A875">
        <v>874</v>
      </c>
      <c r="B875" t="e">
        <f>SMALL(Statistik!B$4:B$10002,A875)</f>
        <v>#NUM!</v>
      </c>
      <c r="C875" t="e">
        <f>IF(Statistik!$B877=0,NA(),($A875-($A875-$A874)/2)/Statistik!$F$9)</f>
        <v>#N/A</v>
      </c>
      <c r="D875" t="e">
        <f>IF(Statistik!$B877=0,NA(),NORMSINV($C875))</f>
        <v>#N/A</v>
      </c>
      <c r="E875" t="e">
        <f t="shared" si="13"/>
        <v>#NUM!</v>
      </c>
      <c r="G875" s="6" t="b">
        <f>IF(Statistik!B877&gt;0,LN(Statistik!B877))</f>
        <v>0</v>
      </c>
    </row>
    <row r="876" spans="1:7" x14ac:dyDescent="0.2">
      <c r="A876">
        <v>875</v>
      </c>
      <c r="B876" t="e">
        <f>SMALL(Statistik!B$4:B$10002,A876)</f>
        <v>#NUM!</v>
      </c>
      <c r="C876" t="e">
        <f>IF(Statistik!$B878=0,NA(),($A876-($A876-$A875)/2)/Statistik!$F$9)</f>
        <v>#N/A</v>
      </c>
      <c r="D876" t="e">
        <f>IF(Statistik!$B878=0,NA(),NORMSINV($C876))</f>
        <v>#N/A</v>
      </c>
      <c r="E876" t="e">
        <f t="shared" si="13"/>
        <v>#NUM!</v>
      </c>
      <c r="G876" s="6" t="b">
        <f>IF(Statistik!B878&gt;0,LN(Statistik!B878))</f>
        <v>0</v>
      </c>
    </row>
    <row r="877" spans="1:7" x14ac:dyDescent="0.2">
      <c r="A877">
        <v>876</v>
      </c>
      <c r="B877" t="e">
        <f>SMALL(Statistik!B$4:B$10002,A877)</f>
        <v>#NUM!</v>
      </c>
      <c r="C877" t="e">
        <f>IF(Statistik!$B879=0,NA(),($A877-($A877-$A876)/2)/Statistik!$F$9)</f>
        <v>#N/A</v>
      </c>
      <c r="D877" t="e">
        <f>IF(Statistik!$B879=0,NA(),NORMSINV($C877))</f>
        <v>#N/A</v>
      </c>
      <c r="E877" t="e">
        <f t="shared" si="13"/>
        <v>#NUM!</v>
      </c>
      <c r="G877" s="6" t="b">
        <f>IF(Statistik!B879&gt;0,LN(Statistik!B879))</f>
        <v>0</v>
      </c>
    </row>
    <row r="878" spans="1:7" x14ac:dyDescent="0.2">
      <c r="A878">
        <v>877</v>
      </c>
      <c r="B878" t="e">
        <f>SMALL(Statistik!B$4:B$10002,A878)</f>
        <v>#NUM!</v>
      </c>
      <c r="C878" t="e">
        <f>IF(Statistik!$B880=0,NA(),($A878-($A878-$A877)/2)/Statistik!$F$9)</f>
        <v>#N/A</v>
      </c>
      <c r="D878" t="e">
        <f>IF(Statistik!$B880=0,NA(),NORMSINV($C878))</f>
        <v>#N/A</v>
      </c>
      <c r="E878" t="e">
        <f t="shared" si="13"/>
        <v>#NUM!</v>
      </c>
      <c r="G878" s="6" t="b">
        <f>IF(Statistik!B880&gt;0,LN(Statistik!B880))</f>
        <v>0</v>
      </c>
    </row>
    <row r="879" spans="1:7" x14ac:dyDescent="0.2">
      <c r="A879">
        <v>878</v>
      </c>
      <c r="B879" t="e">
        <f>SMALL(Statistik!B$4:B$10002,A879)</f>
        <v>#NUM!</v>
      </c>
      <c r="C879" t="e">
        <f>IF(Statistik!$B881=0,NA(),($A879-($A879-$A878)/2)/Statistik!$F$9)</f>
        <v>#N/A</v>
      </c>
      <c r="D879" t="e">
        <f>IF(Statistik!$B881=0,NA(),NORMSINV($C879))</f>
        <v>#N/A</v>
      </c>
      <c r="E879" t="e">
        <f t="shared" si="13"/>
        <v>#NUM!</v>
      </c>
      <c r="G879" s="6" t="b">
        <f>IF(Statistik!B881&gt;0,LN(Statistik!B881))</f>
        <v>0</v>
      </c>
    </row>
    <row r="880" spans="1:7" x14ac:dyDescent="0.2">
      <c r="A880">
        <v>879</v>
      </c>
      <c r="B880" t="e">
        <f>SMALL(Statistik!B$4:B$10002,A880)</f>
        <v>#NUM!</v>
      </c>
      <c r="C880" t="e">
        <f>IF(Statistik!$B882=0,NA(),($A880-($A880-$A879)/2)/Statistik!$F$9)</f>
        <v>#N/A</v>
      </c>
      <c r="D880" t="e">
        <f>IF(Statistik!$B882=0,NA(),NORMSINV($C880))</f>
        <v>#N/A</v>
      </c>
      <c r="E880" t="e">
        <f t="shared" si="13"/>
        <v>#NUM!</v>
      </c>
      <c r="G880" s="6" t="b">
        <f>IF(Statistik!B882&gt;0,LN(Statistik!B882))</f>
        <v>0</v>
      </c>
    </row>
    <row r="881" spans="1:7" x14ac:dyDescent="0.2">
      <c r="A881">
        <v>880</v>
      </c>
      <c r="B881" t="e">
        <f>SMALL(Statistik!B$4:B$10002,A881)</f>
        <v>#NUM!</v>
      </c>
      <c r="C881" t="e">
        <f>IF(Statistik!$B883=0,NA(),($A881-($A881-$A880)/2)/Statistik!$F$9)</f>
        <v>#N/A</v>
      </c>
      <c r="D881" t="e">
        <f>IF(Statistik!$B883=0,NA(),NORMSINV($C881))</f>
        <v>#N/A</v>
      </c>
      <c r="E881" t="e">
        <f t="shared" si="13"/>
        <v>#NUM!</v>
      </c>
      <c r="G881" s="6" t="b">
        <f>IF(Statistik!B883&gt;0,LN(Statistik!B883))</f>
        <v>0</v>
      </c>
    </row>
    <row r="882" spans="1:7" x14ac:dyDescent="0.2">
      <c r="A882">
        <v>881</v>
      </c>
      <c r="B882" t="e">
        <f>SMALL(Statistik!B$4:B$10002,A882)</f>
        <v>#NUM!</v>
      </c>
      <c r="C882" t="e">
        <f>IF(Statistik!$B884=0,NA(),($A882-($A882-$A881)/2)/Statistik!$F$9)</f>
        <v>#N/A</v>
      </c>
      <c r="D882" t="e">
        <f>IF(Statistik!$B884=0,NA(),NORMSINV($C882))</f>
        <v>#N/A</v>
      </c>
      <c r="E882" t="e">
        <f t="shared" si="13"/>
        <v>#NUM!</v>
      </c>
      <c r="G882" s="6" t="b">
        <f>IF(Statistik!B884&gt;0,LN(Statistik!B884))</f>
        <v>0</v>
      </c>
    </row>
    <row r="883" spans="1:7" x14ac:dyDescent="0.2">
      <c r="A883">
        <v>882</v>
      </c>
      <c r="B883" t="e">
        <f>SMALL(Statistik!B$4:B$10002,A883)</f>
        <v>#NUM!</v>
      </c>
      <c r="C883" t="e">
        <f>IF(Statistik!$B885=0,NA(),($A883-($A883-$A882)/2)/Statistik!$F$9)</f>
        <v>#N/A</v>
      </c>
      <c r="D883" t="e">
        <f>IF(Statistik!$B885=0,NA(),NORMSINV($C883))</f>
        <v>#N/A</v>
      </c>
      <c r="E883" t="e">
        <f t="shared" si="13"/>
        <v>#NUM!</v>
      </c>
      <c r="G883" s="6" t="b">
        <f>IF(Statistik!B885&gt;0,LN(Statistik!B885))</f>
        <v>0</v>
      </c>
    </row>
    <row r="884" spans="1:7" x14ac:dyDescent="0.2">
      <c r="A884">
        <v>883</v>
      </c>
      <c r="B884" t="e">
        <f>SMALL(Statistik!B$4:B$10002,A884)</f>
        <v>#NUM!</v>
      </c>
      <c r="C884" t="e">
        <f>IF(Statistik!$B886=0,NA(),($A884-($A884-$A883)/2)/Statistik!$F$9)</f>
        <v>#N/A</v>
      </c>
      <c r="D884" t="e">
        <f>IF(Statistik!$B886=0,NA(),NORMSINV($C884))</f>
        <v>#N/A</v>
      </c>
      <c r="E884" t="e">
        <f t="shared" si="13"/>
        <v>#NUM!</v>
      </c>
      <c r="G884" s="6" t="b">
        <f>IF(Statistik!B886&gt;0,LN(Statistik!B886))</f>
        <v>0</v>
      </c>
    </row>
    <row r="885" spans="1:7" x14ac:dyDescent="0.2">
      <c r="A885">
        <v>884</v>
      </c>
      <c r="B885" t="e">
        <f>SMALL(Statistik!B$4:B$10002,A885)</f>
        <v>#NUM!</v>
      </c>
      <c r="C885" t="e">
        <f>IF(Statistik!$B887=0,NA(),($A885-($A885-$A884)/2)/Statistik!$F$9)</f>
        <v>#N/A</v>
      </c>
      <c r="D885" t="e">
        <f>IF(Statistik!$B887=0,NA(),NORMSINV($C885))</f>
        <v>#N/A</v>
      </c>
      <c r="E885" t="e">
        <f t="shared" si="13"/>
        <v>#NUM!</v>
      </c>
      <c r="G885" s="6" t="b">
        <f>IF(Statistik!B887&gt;0,LN(Statistik!B887))</f>
        <v>0</v>
      </c>
    </row>
    <row r="886" spans="1:7" x14ac:dyDescent="0.2">
      <c r="A886">
        <v>885</v>
      </c>
      <c r="B886" t="e">
        <f>SMALL(Statistik!B$4:B$10002,A886)</f>
        <v>#NUM!</v>
      </c>
      <c r="C886" t="e">
        <f>IF(Statistik!$B888=0,NA(),($A886-($A886-$A885)/2)/Statistik!$F$9)</f>
        <v>#N/A</v>
      </c>
      <c r="D886" t="e">
        <f>IF(Statistik!$B888=0,NA(),NORMSINV($C886))</f>
        <v>#N/A</v>
      </c>
      <c r="E886" t="e">
        <f t="shared" si="13"/>
        <v>#NUM!</v>
      </c>
      <c r="G886" s="6" t="b">
        <f>IF(Statistik!B888&gt;0,LN(Statistik!B888))</f>
        <v>0</v>
      </c>
    </row>
    <row r="887" spans="1:7" x14ac:dyDescent="0.2">
      <c r="A887">
        <v>886</v>
      </c>
      <c r="B887" t="e">
        <f>SMALL(Statistik!B$4:B$10002,A887)</f>
        <v>#NUM!</v>
      </c>
      <c r="C887" t="e">
        <f>IF(Statistik!$B889=0,NA(),($A887-($A887-$A886)/2)/Statistik!$F$9)</f>
        <v>#N/A</v>
      </c>
      <c r="D887" t="e">
        <f>IF(Statistik!$B889=0,NA(),NORMSINV($C887))</f>
        <v>#N/A</v>
      </c>
      <c r="E887" t="e">
        <f t="shared" si="13"/>
        <v>#NUM!</v>
      </c>
      <c r="G887" s="6" t="b">
        <f>IF(Statistik!B889&gt;0,LN(Statistik!B889))</f>
        <v>0</v>
      </c>
    </row>
    <row r="888" spans="1:7" x14ac:dyDescent="0.2">
      <c r="A888">
        <v>887</v>
      </c>
      <c r="B888" t="e">
        <f>SMALL(Statistik!B$4:B$10002,A888)</f>
        <v>#NUM!</v>
      </c>
      <c r="C888" t="e">
        <f>IF(Statistik!$B890=0,NA(),($A888-($A888-$A887)/2)/Statistik!$F$9)</f>
        <v>#N/A</v>
      </c>
      <c r="D888" t="e">
        <f>IF(Statistik!$B890=0,NA(),NORMSINV($C888))</f>
        <v>#N/A</v>
      </c>
      <c r="E888" t="e">
        <f t="shared" si="13"/>
        <v>#NUM!</v>
      </c>
      <c r="G888" s="6" t="b">
        <f>IF(Statistik!B890&gt;0,LN(Statistik!B890))</f>
        <v>0</v>
      </c>
    </row>
    <row r="889" spans="1:7" x14ac:dyDescent="0.2">
      <c r="A889">
        <v>888</v>
      </c>
      <c r="B889" t="e">
        <f>SMALL(Statistik!B$4:B$10002,A889)</f>
        <v>#NUM!</v>
      </c>
      <c r="C889" t="e">
        <f>IF(Statistik!$B891=0,NA(),($A889-($A889-$A888)/2)/Statistik!$F$9)</f>
        <v>#N/A</v>
      </c>
      <c r="D889" t="e">
        <f>IF(Statistik!$B891=0,NA(),NORMSINV($C889))</f>
        <v>#N/A</v>
      </c>
      <c r="E889" t="e">
        <f t="shared" si="13"/>
        <v>#NUM!</v>
      </c>
      <c r="G889" s="6" t="b">
        <f>IF(Statistik!B891&gt;0,LN(Statistik!B891))</f>
        <v>0</v>
      </c>
    </row>
    <row r="890" spans="1:7" x14ac:dyDescent="0.2">
      <c r="A890">
        <v>889</v>
      </c>
      <c r="B890" t="e">
        <f>SMALL(Statistik!B$4:B$10002,A890)</f>
        <v>#NUM!</v>
      </c>
      <c r="C890" t="e">
        <f>IF(Statistik!$B892=0,NA(),($A890-($A890-$A889)/2)/Statistik!$F$9)</f>
        <v>#N/A</v>
      </c>
      <c r="D890" t="e">
        <f>IF(Statistik!$B892=0,NA(),NORMSINV($C890))</f>
        <v>#N/A</v>
      </c>
      <c r="E890" t="e">
        <f t="shared" si="13"/>
        <v>#NUM!</v>
      </c>
      <c r="G890" s="6" t="b">
        <f>IF(Statistik!B892&gt;0,LN(Statistik!B892))</f>
        <v>0</v>
      </c>
    </row>
    <row r="891" spans="1:7" x14ac:dyDescent="0.2">
      <c r="A891">
        <v>890</v>
      </c>
      <c r="B891" t="e">
        <f>SMALL(Statistik!B$4:B$10002,A891)</f>
        <v>#NUM!</v>
      </c>
      <c r="C891" t="e">
        <f>IF(Statistik!$B893=0,NA(),($A891-($A891-$A890)/2)/Statistik!$F$9)</f>
        <v>#N/A</v>
      </c>
      <c r="D891" t="e">
        <f>IF(Statistik!$B893=0,NA(),NORMSINV($C891))</f>
        <v>#N/A</v>
      </c>
      <c r="E891" t="e">
        <f t="shared" si="13"/>
        <v>#NUM!</v>
      </c>
      <c r="G891" s="6" t="b">
        <f>IF(Statistik!B893&gt;0,LN(Statistik!B893))</f>
        <v>0</v>
      </c>
    </row>
    <row r="892" spans="1:7" x14ac:dyDescent="0.2">
      <c r="A892">
        <v>891</v>
      </c>
      <c r="B892" t="e">
        <f>SMALL(Statistik!B$4:B$10002,A892)</f>
        <v>#NUM!</v>
      </c>
      <c r="C892" t="e">
        <f>IF(Statistik!$B894=0,NA(),($A892-($A892-$A891)/2)/Statistik!$F$9)</f>
        <v>#N/A</v>
      </c>
      <c r="D892" t="e">
        <f>IF(Statistik!$B894=0,NA(),NORMSINV($C892))</f>
        <v>#N/A</v>
      </c>
      <c r="E892" t="e">
        <f t="shared" si="13"/>
        <v>#NUM!</v>
      </c>
      <c r="G892" s="6" t="b">
        <f>IF(Statistik!B894&gt;0,LN(Statistik!B894))</f>
        <v>0</v>
      </c>
    </row>
    <row r="893" spans="1:7" x14ac:dyDescent="0.2">
      <c r="A893">
        <v>892</v>
      </c>
      <c r="B893" t="e">
        <f>SMALL(Statistik!B$4:B$10002,A893)</f>
        <v>#NUM!</v>
      </c>
      <c r="C893" t="e">
        <f>IF(Statistik!$B895=0,NA(),($A893-($A893-$A892)/2)/Statistik!$F$9)</f>
        <v>#N/A</v>
      </c>
      <c r="D893" t="e">
        <f>IF(Statistik!$B895=0,NA(),NORMSINV($C893))</f>
        <v>#N/A</v>
      </c>
      <c r="E893" t="e">
        <f t="shared" si="13"/>
        <v>#NUM!</v>
      </c>
      <c r="G893" s="6" t="b">
        <f>IF(Statistik!B895&gt;0,LN(Statistik!B895))</f>
        <v>0</v>
      </c>
    </row>
    <row r="894" spans="1:7" x14ac:dyDescent="0.2">
      <c r="A894">
        <v>893</v>
      </c>
      <c r="B894" t="e">
        <f>SMALL(Statistik!B$4:B$10002,A894)</f>
        <v>#NUM!</v>
      </c>
      <c r="C894" t="e">
        <f>IF(Statistik!$B896=0,NA(),($A894-($A894-$A893)/2)/Statistik!$F$9)</f>
        <v>#N/A</v>
      </c>
      <c r="D894" t="e">
        <f>IF(Statistik!$B896=0,NA(),NORMSINV($C894))</f>
        <v>#N/A</v>
      </c>
      <c r="E894" t="e">
        <f t="shared" si="13"/>
        <v>#NUM!</v>
      </c>
      <c r="G894" s="6" t="b">
        <f>IF(Statistik!B896&gt;0,LN(Statistik!B896))</f>
        <v>0</v>
      </c>
    </row>
    <row r="895" spans="1:7" x14ac:dyDescent="0.2">
      <c r="A895">
        <v>894</v>
      </c>
      <c r="B895" t="e">
        <f>SMALL(Statistik!B$4:B$10002,A895)</f>
        <v>#NUM!</v>
      </c>
      <c r="C895" t="e">
        <f>IF(Statistik!$B897=0,NA(),($A895-($A895-$A894)/2)/Statistik!$F$9)</f>
        <v>#N/A</v>
      </c>
      <c r="D895" t="e">
        <f>IF(Statistik!$B897=0,NA(),NORMSINV($C895))</f>
        <v>#N/A</v>
      </c>
      <c r="E895" t="e">
        <f t="shared" si="13"/>
        <v>#NUM!</v>
      </c>
      <c r="G895" s="6" t="b">
        <f>IF(Statistik!B897&gt;0,LN(Statistik!B897))</f>
        <v>0</v>
      </c>
    </row>
    <row r="896" spans="1:7" x14ac:dyDescent="0.2">
      <c r="A896">
        <v>895</v>
      </c>
      <c r="B896" t="e">
        <f>SMALL(Statistik!B$4:B$10002,A896)</f>
        <v>#NUM!</v>
      </c>
      <c r="C896" t="e">
        <f>IF(Statistik!$B898=0,NA(),($A896-($A896-$A895)/2)/Statistik!$F$9)</f>
        <v>#N/A</v>
      </c>
      <c r="D896" t="e">
        <f>IF(Statistik!$B898=0,NA(),NORMSINV($C896))</f>
        <v>#N/A</v>
      </c>
      <c r="E896" t="e">
        <f t="shared" si="13"/>
        <v>#NUM!</v>
      </c>
      <c r="G896" s="6" t="b">
        <f>IF(Statistik!B898&gt;0,LN(Statistik!B898))</f>
        <v>0</v>
      </c>
    </row>
    <row r="897" spans="1:7" x14ac:dyDescent="0.2">
      <c r="A897">
        <v>896</v>
      </c>
      <c r="B897" t="e">
        <f>SMALL(Statistik!B$4:B$10002,A897)</f>
        <v>#NUM!</v>
      </c>
      <c r="C897" t="e">
        <f>IF(Statistik!$B899=0,NA(),($A897-($A897-$A896)/2)/Statistik!$F$9)</f>
        <v>#N/A</v>
      </c>
      <c r="D897" t="e">
        <f>IF(Statistik!$B899=0,NA(),NORMSINV($C897))</f>
        <v>#N/A</v>
      </c>
      <c r="E897" t="e">
        <f t="shared" si="13"/>
        <v>#NUM!</v>
      </c>
      <c r="G897" s="6" t="b">
        <f>IF(Statistik!B899&gt;0,LN(Statistik!B899))</f>
        <v>0</v>
      </c>
    </row>
    <row r="898" spans="1:7" x14ac:dyDescent="0.2">
      <c r="A898">
        <v>897</v>
      </c>
      <c r="B898" t="e">
        <f>SMALL(Statistik!B$4:B$10002,A898)</f>
        <v>#NUM!</v>
      </c>
      <c r="C898" t="e">
        <f>IF(Statistik!$B900=0,NA(),($A898-($A898-$A897)/2)/Statistik!$F$9)</f>
        <v>#N/A</v>
      </c>
      <c r="D898" t="e">
        <f>IF(Statistik!$B900=0,NA(),NORMSINV($C898))</f>
        <v>#N/A</v>
      </c>
      <c r="E898" t="e">
        <f t="shared" si="13"/>
        <v>#NUM!</v>
      </c>
      <c r="G898" s="6" t="b">
        <f>IF(Statistik!B900&gt;0,LN(Statistik!B900))</f>
        <v>0</v>
      </c>
    </row>
    <row r="899" spans="1:7" x14ac:dyDescent="0.2">
      <c r="A899">
        <v>898</v>
      </c>
      <c r="B899" t="e">
        <f>SMALL(Statistik!B$4:B$10002,A899)</f>
        <v>#NUM!</v>
      </c>
      <c r="C899" t="e">
        <f>IF(Statistik!$B901=0,NA(),($A899-($A899-$A898)/2)/Statistik!$F$9)</f>
        <v>#N/A</v>
      </c>
      <c r="D899" t="e">
        <f>IF(Statistik!$B901=0,NA(),NORMSINV($C899))</f>
        <v>#N/A</v>
      </c>
      <c r="E899" t="e">
        <f t="shared" ref="E899:E962" si="14">IF(B899=0,NA(),LOG10(B899))</f>
        <v>#NUM!</v>
      </c>
      <c r="G899" s="6" t="b">
        <f>IF(Statistik!B901&gt;0,LN(Statistik!B901))</f>
        <v>0</v>
      </c>
    </row>
    <row r="900" spans="1:7" x14ac:dyDescent="0.2">
      <c r="A900">
        <v>899</v>
      </c>
      <c r="B900" t="e">
        <f>SMALL(Statistik!B$4:B$10002,A900)</f>
        <v>#NUM!</v>
      </c>
      <c r="C900" t="e">
        <f>IF(Statistik!$B902=0,NA(),($A900-($A900-$A899)/2)/Statistik!$F$9)</f>
        <v>#N/A</v>
      </c>
      <c r="D900" t="e">
        <f>IF(Statistik!$B902=0,NA(),NORMSINV($C900))</f>
        <v>#N/A</v>
      </c>
      <c r="E900" t="e">
        <f t="shared" si="14"/>
        <v>#NUM!</v>
      </c>
      <c r="G900" s="6" t="b">
        <f>IF(Statistik!B902&gt;0,LN(Statistik!B902))</f>
        <v>0</v>
      </c>
    </row>
    <row r="901" spans="1:7" x14ac:dyDescent="0.2">
      <c r="A901">
        <v>900</v>
      </c>
      <c r="B901" t="e">
        <f>SMALL(Statistik!B$4:B$10002,A901)</f>
        <v>#NUM!</v>
      </c>
      <c r="C901" t="e">
        <f>IF(Statistik!$B903=0,NA(),($A901-($A901-$A900)/2)/Statistik!$F$9)</f>
        <v>#N/A</v>
      </c>
      <c r="D901" t="e">
        <f>IF(Statistik!$B903=0,NA(),NORMSINV($C901))</f>
        <v>#N/A</v>
      </c>
      <c r="E901" t="e">
        <f t="shared" si="14"/>
        <v>#NUM!</v>
      </c>
      <c r="G901" s="6" t="b">
        <f>IF(Statistik!B903&gt;0,LN(Statistik!B903))</f>
        <v>0</v>
      </c>
    </row>
    <row r="902" spans="1:7" x14ac:dyDescent="0.2">
      <c r="A902">
        <v>901</v>
      </c>
      <c r="B902" t="e">
        <f>SMALL(Statistik!B$4:B$10002,A902)</f>
        <v>#NUM!</v>
      </c>
      <c r="C902" t="e">
        <f>IF(Statistik!$B904=0,NA(),($A902-($A902-$A901)/2)/Statistik!$F$9)</f>
        <v>#N/A</v>
      </c>
      <c r="D902" t="e">
        <f>IF(Statistik!$B904=0,NA(),NORMSINV($C902))</f>
        <v>#N/A</v>
      </c>
      <c r="E902" t="e">
        <f t="shared" si="14"/>
        <v>#NUM!</v>
      </c>
      <c r="G902" s="6" t="b">
        <f>IF(Statistik!B904&gt;0,LN(Statistik!B904))</f>
        <v>0</v>
      </c>
    </row>
    <row r="903" spans="1:7" x14ac:dyDescent="0.2">
      <c r="A903">
        <v>902</v>
      </c>
      <c r="B903" t="e">
        <f>SMALL(Statistik!B$4:B$10002,A903)</f>
        <v>#NUM!</v>
      </c>
      <c r="C903" t="e">
        <f>IF(Statistik!$B905=0,NA(),($A903-($A903-$A902)/2)/Statistik!$F$9)</f>
        <v>#N/A</v>
      </c>
      <c r="D903" t="e">
        <f>IF(Statistik!$B905=0,NA(),NORMSINV($C903))</f>
        <v>#N/A</v>
      </c>
      <c r="E903" t="e">
        <f t="shared" si="14"/>
        <v>#NUM!</v>
      </c>
      <c r="G903" s="6" t="b">
        <f>IF(Statistik!B905&gt;0,LN(Statistik!B905))</f>
        <v>0</v>
      </c>
    </row>
    <row r="904" spans="1:7" x14ac:dyDescent="0.2">
      <c r="A904">
        <v>903</v>
      </c>
      <c r="B904" t="e">
        <f>SMALL(Statistik!B$4:B$10002,A904)</f>
        <v>#NUM!</v>
      </c>
      <c r="C904" t="e">
        <f>IF(Statistik!$B906=0,NA(),($A904-($A904-$A903)/2)/Statistik!$F$9)</f>
        <v>#N/A</v>
      </c>
      <c r="D904" t="e">
        <f>IF(Statistik!$B906=0,NA(),NORMSINV($C904))</f>
        <v>#N/A</v>
      </c>
      <c r="E904" t="e">
        <f t="shared" si="14"/>
        <v>#NUM!</v>
      </c>
      <c r="G904" s="6" t="b">
        <f>IF(Statistik!B906&gt;0,LN(Statistik!B906))</f>
        <v>0</v>
      </c>
    </row>
    <row r="905" spans="1:7" x14ac:dyDescent="0.2">
      <c r="A905">
        <v>904</v>
      </c>
      <c r="B905" t="e">
        <f>SMALL(Statistik!B$4:B$10002,A905)</f>
        <v>#NUM!</v>
      </c>
      <c r="C905" t="e">
        <f>IF(Statistik!$B907=0,NA(),($A905-($A905-$A904)/2)/Statistik!$F$9)</f>
        <v>#N/A</v>
      </c>
      <c r="D905" t="e">
        <f>IF(Statistik!$B907=0,NA(),NORMSINV($C905))</f>
        <v>#N/A</v>
      </c>
      <c r="E905" t="e">
        <f t="shared" si="14"/>
        <v>#NUM!</v>
      </c>
      <c r="G905" s="6" t="b">
        <f>IF(Statistik!B907&gt;0,LN(Statistik!B907))</f>
        <v>0</v>
      </c>
    </row>
    <row r="906" spans="1:7" x14ac:dyDescent="0.2">
      <c r="A906">
        <v>905</v>
      </c>
      <c r="B906" t="e">
        <f>SMALL(Statistik!B$4:B$10002,A906)</f>
        <v>#NUM!</v>
      </c>
      <c r="C906" t="e">
        <f>IF(Statistik!$B908=0,NA(),($A906-($A906-$A905)/2)/Statistik!$F$9)</f>
        <v>#N/A</v>
      </c>
      <c r="D906" t="e">
        <f>IF(Statistik!$B908=0,NA(),NORMSINV($C906))</f>
        <v>#N/A</v>
      </c>
      <c r="E906" t="e">
        <f t="shared" si="14"/>
        <v>#NUM!</v>
      </c>
      <c r="G906" s="6" t="b">
        <f>IF(Statistik!B908&gt;0,LN(Statistik!B908))</f>
        <v>0</v>
      </c>
    </row>
    <row r="907" spans="1:7" x14ac:dyDescent="0.2">
      <c r="A907">
        <v>906</v>
      </c>
      <c r="B907" t="e">
        <f>SMALL(Statistik!B$4:B$10002,A907)</f>
        <v>#NUM!</v>
      </c>
      <c r="C907" t="e">
        <f>IF(Statistik!$B909=0,NA(),($A907-($A907-$A906)/2)/Statistik!$F$9)</f>
        <v>#N/A</v>
      </c>
      <c r="D907" t="e">
        <f>IF(Statistik!$B909=0,NA(),NORMSINV($C907))</f>
        <v>#N/A</v>
      </c>
      <c r="E907" t="e">
        <f t="shared" si="14"/>
        <v>#NUM!</v>
      </c>
      <c r="G907" s="6" t="b">
        <f>IF(Statistik!B909&gt;0,LN(Statistik!B909))</f>
        <v>0</v>
      </c>
    </row>
    <row r="908" spans="1:7" x14ac:dyDescent="0.2">
      <c r="A908">
        <v>907</v>
      </c>
      <c r="B908" t="e">
        <f>SMALL(Statistik!B$4:B$10002,A908)</f>
        <v>#NUM!</v>
      </c>
      <c r="C908" t="e">
        <f>IF(Statistik!$B910=0,NA(),($A908-($A908-$A907)/2)/Statistik!$F$9)</f>
        <v>#N/A</v>
      </c>
      <c r="D908" t="e">
        <f>IF(Statistik!$B910=0,NA(),NORMSINV($C908))</f>
        <v>#N/A</v>
      </c>
      <c r="E908" t="e">
        <f t="shared" si="14"/>
        <v>#NUM!</v>
      </c>
      <c r="G908" s="6" t="b">
        <f>IF(Statistik!B910&gt;0,LN(Statistik!B910))</f>
        <v>0</v>
      </c>
    </row>
    <row r="909" spans="1:7" x14ac:dyDescent="0.2">
      <c r="A909">
        <v>908</v>
      </c>
      <c r="B909" t="e">
        <f>SMALL(Statistik!B$4:B$10002,A909)</f>
        <v>#NUM!</v>
      </c>
      <c r="C909" t="e">
        <f>IF(Statistik!$B911=0,NA(),($A909-($A909-$A908)/2)/Statistik!$F$9)</f>
        <v>#N/A</v>
      </c>
      <c r="D909" t="e">
        <f>IF(Statistik!$B911=0,NA(),NORMSINV($C909))</f>
        <v>#N/A</v>
      </c>
      <c r="E909" t="e">
        <f t="shared" si="14"/>
        <v>#NUM!</v>
      </c>
      <c r="G909" s="6" t="b">
        <f>IF(Statistik!B911&gt;0,LN(Statistik!B911))</f>
        <v>0</v>
      </c>
    </row>
    <row r="910" spans="1:7" x14ac:dyDescent="0.2">
      <c r="A910">
        <v>909</v>
      </c>
      <c r="B910" t="e">
        <f>SMALL(Statistik!B$4:B$10002,A910)</f>
        <v>#NUM!</v>
      </c>
      <c r="C910" t="e">
        <f>IF(Statistik!$B912=0,NA(),($A910-($A910-$A909)/2)/Statistik!$F$9)</f>
        <v>#N/A</v>
      </c>
      <c r="D910" t="e">
        <f>IF(Statistik!$B912=0,NA(),NORMSINV($C910))</f>
        <v>#N/A</v>
      </c>
      <c r="E910" t="e">
        <f t="shared" si="14"/>
        <v>#NUM!</v>
      </c>
      <c r="G910" s="6" t="b">
        <f>IF(Statistik!B912&gt;0,LN(Statistik!B912))</f>
        <v>0</v>
      </c>
    </row>
    <row r="911" spans="1:7" x14ac:dyDescent="0.2">
      <c r="A911">
        <v>910</v>
      </c>
      <c r="B911" t="e">
        <f>SMALL(Statistik!B$4:B$10002,A911)</f>
        <v>#NUM!</v>
      </c>
      <c r="C911" t="e">
        <f>IF(Statistik!$B913=0,NA(),($A911-($A911-$A910)/2)/Statistik!$F$9)</f>
        <v>#N/A</v>
      </c>
      <c r="D911" t="e">
        <f>IF(Statistik!$B913=0,NA(),NORMSINV($C911))</f>
        <v>#N/A</v>
      </c>
      <c r="E911" t="e">
        <f t="shared" si="14"/>
        <v>#NUM!</v>
      </c>
      <c r="G911" s="6" t="b">
        <f>IF(Statistik!B913&gt;0,LN(Statistik!B913))</f>
        <v>0</v>
      </c>
    </row>
    <row r="912" spans="1:7" x14ac:dyDescent="0.2">
      <c r="A912">
        <v>911</v>
      </c>
      <c r="B912" t="e">
        <f>SMALL(Statistik!B$4:B$10002,A912)</f>
        <v>#NUM!</v>
      </c>
      <c r="C912" t="e">
        <f>IF(Statistik!$B914=0,NA(),($A912-($A912-$A911)/2)/Statistik!$F$9)</f>
        <v>#N/A</v>
      </c>
      <c r="D912" t="e">
        <f>IF(Statistik!$B914=0,NA(),NORMSINV($C912))</f>
        <v>#N/A</v>
      </c>
      <c r="E912" t="e">
        <f t="shared" si="14"/>
        <v>#NUM!</v>
      </c>
      <c r="G912" s="6" t="b">
        <f>IF(Statistik!B914&gt;0,LN(Statistik!B914))</f>
        <v>0</v>
      </c>
    </row>
    <row r="913" spans="1:7" x14ac:dyDescent="0.2">
      <c r="A913">
        <v>912</v>
      </c>
      <c r="B913" t="e">
        <f>SMALL(Statistik!B$4:B$10002,A913)</f>
        <v>#NUM!</v>
      </c>
      <c r="C913" t="e">
        <f>IF(Statistik!$B915=0,NA(),($A913-($A913-$A912)/2)/Statistik!$F$9)</f>
        <v>#N/A</v>
      </c>
      <c r="D913" t="e">
        <f>IF(Statistik!$B915=0,NA(),NORMSINV($C913))</f>
        <v>#N/A</v>
      </c>
      <c r="E913" t="e">
        <f t="shared" si="14"/>
        <v>#NUM!</v>
      </c>
      <c r="G913" s="6" t="b">
        <f>IF(Statistik!B915&gt;0,LN(Statistik!B915))</f>
        <v>0</v>
      </c>
    </row>
    <row r="914" spans="1:7" x14ac:dyDescent="0.2">
      <c r="A914">
        <v>913</v>
      </c>
      <c r="B914" t="e">
        <f>SMALL(Statistik!B$4:B$10002,A914)</f>
        <v>#NUM!</v>
      </c>
      <c r="C914" t="e">
        <f>IF(Statistik!$B916=0,NA(),($A914-($A914-$A913)/2)/Statistik!$F$9)</f>
        <v>#N/A</v>
      </c>
      <c r="D914" t="e">
        <f>IF(Statistik!$B916=0,NA(),NORMSINV($C914))</f>
        <v>#N/A</v>
      </c>
      <c r="E914" t="e">
        <f t="shared" si="14"/>
        <v>#NUM!</v>
      </c>
      <c r="G914" s="6" t="b">
        <f>IF(Statistik!B916&gt;0,LN(Statistik!B916))</f>
        <v>0</v>
      </c>
    </row>
    <row r="915" spans="1:7" x14ac:dyDescent="0.2">
      <c r="A915">
        <v>914</v>
      </c>
      <c r="B915" t="e">
        <f>SMALL(Statistik!B$4:B$10002,A915)</f>
        <v>#NUM!</v>
      </c>
      <c r="C915" t="e">
        <f>IF(Statistik!$B917=0,NA(),($A915-($A915-$A914)/2)/Statistik!$F$9)</f>
        <v>#N/A</v>
      </c>
      <c r="D915" t="e">
        <f>IF(Statistik!$B917=0,NA(),NORMSINV($C915))</f>
        <v>#N/A</v>
      </c>
      <c r="E915" t="e">
        <f t="shared" si="14"/>
        <v>#NUM!</v>
      </c>
      <c r="G915" s="6" t="b">
        <f>IF(Statistik!B917&gt;0,LN(Statistik!B917))</f>
        <v>0</v>
      </c>
    </row>
    <row r="916" spans="1:7" x14ac:dyDescent="0.2">
      <c r="A916">
        <v>915</v>
      </c>
      <c r="B916" t="e">
        <f>SMALL(Statistik!B$4:B$10002,A916)</f>
        <v>#NUM!</v>
      </c>
      <c r="C916" t="e">
        <f>IF(Statistik!$B918=0,NA(),($A916-($A916-$A915)/2)/Statistik!$F$9)</f>
        <v>#N/A</v>
      </c>
      <c r="D916" t="e">
        <f>IF(Statistik!$B918=0,NA(),NORMSINV($C916))</f>
        <v>#N/A</v>
      </c>
      <c r="E916" t="e">
        <f t="shared" si="14"/>
        <v>#NUM!</v>
      </c>
      <c r="G916" s="6" t="b">
        <f>IF(Statistik!B918&gt;0,LN(Statistik!B918))</f>
        <v>0</v>
      </c>
    </row>
    <row r="917" spans="1:7" x14ac:dyDescent="0.2">
      <c r="A917">
        <v>916</v>
      </c>
      <c r="B917" t="e">
        <f>SMALL(Statistik!B$4:B$10002,A917)</f>
        <v>#NUM!</v>
      </c>
      <c r="C917" t="e">
        <f>IF(Statistik!$B919=0,NA(),($A917-($A917-$A916)/2)/Statistik!$F$9)</f>
        <v>#N/A</v>
      </c>
      <c r="D917" t="e">
        <f>IF(Statistik!$B919=0,NA(),NORMSINV($C917))</f>
        <v>#N/A</v>
      </c>
      <c r="E917" t="e">
        <f t="shared" si="14"/>
        <v>#NUM!</v>
      </c>
      <c r="G917" s="6" t="b">
        <f>IF(Statistik!B919&gt;0,LN(Statistik!B919))</f>
        <v>0</v>
      </c>
    </row>
    <row r="918" spans="1:7" x14ac:dyDescent="0.2">
      <c r="A918">
        <v>917</v>
      </c>
      <c r="B918" t="e">
        <f>SMALL(Statistik!B$4:B$10002,A918)</f>
        <v>#NUM!</v>
      </c>
      <c r="C918" t="e">
        <f>IF(Statistik!$B920=0,NA(),($A918-($A918-$A917)/2)/Statistik!$F$9)</f>
        <v>#N/A</v>
      </c>
      <c r="D918" t="e">
        <f>IF(Statistik!$B920=0,NA(),NORMSINV($C918))</f>
        <v>#N/A</v>
      </c>
      <c r="E918" t="e">
        <f t="shared" si="14"/>
        <v>#NUM!</v>
      </c>
      <c r="G918" s="6" t="b">
        <f>IF(Statistik!B920&gt;0,LN(Statistik!B920))</f>
        <v>0</v>
      </c>
    </row>
    <row r="919" spans="1:7" x14ac:dyDescent="0.2">
      <c r="A919">
        <v>918</v>
      </c>
      <c r="B919" t="e">
        <f>SMALL(Statistik!B$4:B$10002,A919)</f>
        <v>#NUM!</v>
      </c>
      <c r="C919" t="e">
        <f>IF(Statistik!$B921=0,NA(),($A919-($A919-$A918)/2)/Statistik!$F$9)</f>
        <v>#N/A</v>
      </c>
      <c r="D919" t="e">
        <f>IF(Statistik!$B921=0,NA(),NORMSINV($C919))</f>
        <v>#N/A</v>
      </c>
      <c r="E919" t="e">
        <f t="shared" si="14"/>
        <v>#NUM!</v>
      </c>
      <c r="G919" s="6" t="b">
        <f>IF(Statistik!B921&gt;0,LN(Statistik!B921))</f>
        <v>0</v>
      </c>
    </row>
    <row r="920" spans="1:7" x14ac:dyDescent="0.2">
      <c r="A920">
        <v>919</v>
      </c>
      <c r="B920" t="e">
        <f>SMALL(Statistik!B$4:B$10002,A920)</f>
        <v>#NUM!</v>
      </c>
      <c r="C920" t="e">
        <f>IF(Statistik!$B922=0,NA(),($A920-($A920-$A919)/2)/Statistik!$F$9)</f>
        <v>#N/A</v>
      </c>
      <c r="D920" t="e">
        <f>IF(Statistik!$B922=0,NA(),NORMSINV($C920))</f>
        <v>#N/A</v>
      </c>
      <c r="E920" t="e">
        <f t="shared" si="14"/>
        <v>#NUM!</v>
      </c>
      <c r="G920" s="6" t="b">
        <f>IF(Statistik!B922&gt;0,LN(Statistik!B922))</f>
        <v>0</v>
      </c>
    </row>
    <row r="921" spans="1:7" x14ac:dyDescent="0.2">
      <c r="A921">
        <v>920</v>
      </c>
      <c r="B921" t="e">
        <f>SMALL(Statistik!B$4:B$10002,A921)</f>
        <v>#NUM!</v>
      </c>
      <c r="C921" t="e">
        <f>IF(Statistik!$B923=0,NA(),($A921-($A921-$A920)/2)/Statistik!$F$9)</f>
        <v>#N/A</v>
      </c>
      <c r="D921" t="e">
        <f>IF(Statistik!$B923=0,NA(),NORMSINV($C921))</f>
        <v>#N/A</v>
      </c>
      <c r="E921" t="e">
        <f t="shared" si="14"/>
        <v>#NUM!</v>
      </c>
      <c r="G921" s="6" t="b">
        <f>IF(Statistik!B923&gt;0,LN(Statistik!B923))</f>
        <v>0</v>
      </c>
    </row>
    <row r="922" spans="1:7" x14ac:dyDescent="0.2">
      <c r="A922">
        <v>921</v>
      </c>
      <c r="B922" t="e">
        <f>SMALL(Statistik!B$4:B$10002,A922)</f>
        <v>#NUM!</v>
      </c>
      <c r="C922" t="e">
        <f>IF(Statistik!$B924=0,NA(),($A922-($A922-$A921)/2)/Statistik!$F$9)</f>
        <v>#N/A</v>
      </c>
      <c r="D922" t="e">
        <f>IF(Statistik!$B924=0,NA(),NORMSINV($C922))</f>
        <v>#N/A</v>
      </c>
      <c r="E922" t="e">
        <f t="shared" si="14"/>
        <v>#NUM!</v>
      </c>
      <c r="G922" s="6" t="b">
        <f>IF(Statistik!B924&gt;0,LN(Statistik!B924))</f>
        <v>0</v>
      </c>
    </row>
    <row r="923" spans="1:7" x14ac:dyDescent="0.2">
      <c r="A923">
        <v>922</v>
      </c>
      <c r="B923" t="e">
        <f>SMALL(Statistik!B$4:B$10002,A923)</f>
        <v>#NUM!</v>
      </c>
      <c r="C923" t="e">
        <f>IF(Statistik!$B925=0,NA(),($A923-($A923-$A922)/2)/Statistik!$F$9)</f>
        <v>#N/A</v>
      </c>
      <c r="D923" t="e">
        <f>IF(Statistik!$B925=0,NA(),NORMSINV($C923))</f>
        <v>#N/A</v>
      </c>
      <c r="E923" t="e">
        <f t="shared" si="14"/>
        <v>#NUM!</v>
      </c>
      <c r="G923" s="6" t="b">
        <f>IF(Statistik!B925&gt;0,LN(Statistik!B925))</f>
        <v>0</v>
      </c>
    </row>
    <row r="924" spans="1:7" x14ac:dyDescent="0.2">
      <c r="A924">
        <v>923</v>
      </c>
      <c r="B924" t="e">
        <f>SMALL(Statistik!B$4:B$10002,A924)</f>
        <v>#NUM!</v>
      </c>
      <c r="C924" t="e">
        <f>IF(Statistik!$B926=0,NA(),($A924-($A924-$A923)/2)/Statistik!$F$9)</f>
        <v>#N/A</v>
      </c>
      <c r="D924" t="e">
        <f>IF(Statistik!$B926=0,NA(),NORMSINV($C924))</f>
        <v>#N/A</v>
      </c>
      <c r="E924" t="e">
        <f t="shared" si="14"/>
        <v>#NUM!</v>
      </c>
      <c r="G924" s="6" t="b">
        <f>IF(Statistik!B926&gt;0,LN(Statistik!B926))</f>
        <v>0</v>
      </c>
    </row>
    <row r="925" spans="1:7" x14ac:dyDescent="0.2">
      <c r="A925">
        <v>924</v>
      </c>
      <c r="B925" t="e">
        <f>SMALL(Statistik!B$4:B$10002,A925)</f>
        <v>#NUM!</v>
      </c>
      <c r="C925" t="e">
        <f>IF(Statistik!$B927=0,NA(),($A925-($A925-$A924)/2)/Statistik!$F$9)</f>
        <v>#N/A</v>
      </c>
      <c r="D925" t="e">
        <f>IF(Statistik!$B927=0,NA(),NORMSINV($C925))</f>
        <v>#N/A</v>
      </c>
      <c r="E925" t="e">
        <f t="shared" si="14"/>
        <v>#NUM!</v>
      </c>
      <c r="G925" s="6" t="b">
        <f>IF(Statistik!B927&gt;0,LN(Statistik!B927))</f>
        <v>0</v>
      </c>
    </row>
    <row r="926" spans="1:7" x14ac:dyDescent="0.2">
      <c r="A926">
        <v>925</v>
      </c>
      <c r="B926" t="e">
        <f>SMALL(Statistik!B$4:B$10002,A926)</f>
        <v>#NUM!</v>
      </c>
      <c r="C926" t="e">
        <f>IF(Statistik!$B928=0,NA(),($A926-($A926-$A925)/2)/Statistik!$F$9)</f>
        <v>#N/A</v>
      </c>
      <c r="D926" t="e">
        <f>IF(Statistik!$B928=0,NA(),NORMSINV($C926))</f>
        <v>#N/A</v>
      </c>
      <c r="E926" t="e">
        <f t="shared" si="14"/>
        <v>#NUM!</v>
      </c>
      <c r="G926" s="6" t="b">
        <f>IF(Statistik!B928&gt;0,LN(Statistik!B928))</f>
        <v>0</v>
      </c>
    </row>
    <row r="927" spans="1:7" x14ac:dyDescent="0.2">
      <c r="A927">
        <v>926</v>
      </c>
      <c r="B927" t="e">
        <f>SMALL(Statistik!B$4:B$10002,A927)</f>
        <v>#NUM!</v>
      </c>
      <c r="C927" t="e">
        <f>IF(Statistik!$B929=0,NA(),($A927-($A927-$A926)/2)/Statistik!$F$9)</f>
        <v>#N/A</v>
      </c>
      <c r="D927" t="e">
        <f>IF(Statistik!$B929=0,NA(),NORMSINV($C927))</f>
        <v>#N/A</v>
      </c>
      <c r="E927" t="e">
        <f t="shared" si="14"/>
        <v>#NUM!</v>
      </c>
      <c r="G927" s="6" t="b">
        <f>IF(Statistik!B929&gt;0,LN(Statistik!B929))</f>
        <v>0</v>
      </c>
    </row>
    <row r="928" spans="1:7" x14ac:dyDescent="0.2">
      <c r="A928">
        <v>927</v>
      </c>
      <c r="B928" t="e">
        <f>SMALL(Statistik!B$4:B$10002,A928)</f>
        <v>#NUM!</v>
      </c>
      <c r="C928" t="e">
        <f>IF(Statistik!$B930=0,NA(),($A928-($A928-$A927)/2)/Statistik!$F$9)</f>
        <v>#N/A</v>
      </c>
      <c r="D928" t="e">
        <f>IF(Statistik!$B930=0,NA(),NORMSINV($C928))</f>
        <v>#N/A</v>
      </c>
      <c r="E928" t="e">
        <f t="shared" si="14"/>
        <v>#NUM!</v>
      </c>
      <c r="G928" s="6" t="b">
        <f>IF(Statistik!B930&gt;0,LN(Statistik!B930))</f>
        <v>0</v>
      </c>
    </row>
    <row r="929" spans="1:7" x14ac:dyDescent="0.2">
      <c r="A929">
        <v>928</v>
      </c>
      <c r="B929" t="e">
        <f>SMALL(Statistik!B$4:B$10002,A929)</f>
        <v>#NUM!</v>
      </c>
      <c r="C929" t="e">
        <f>IF(Statistik!$B931=0,NA(),($A929-($A929-$A928)/2)/Statistik!$F$9)</f>
        <v>#N/A</v>
      </c>
      <c r="D929" t="e">
        <f>IF(Statistik!$B931=0,NA(),NORMSINV($C929))</f>
        <v>#N/A</v>
      </c>
      <c r="E929" t="e">
        <f t="shared" si="14"/>
        <v>#NUM!</v>
      </c>
      <c r="G929" s="6" t="b">
        <f>IF(Statistik!B931&gt;0,LN(Statistik!B931))</f>
        <v>0</v>
      </c>
    </row>
    <row r="930" spans="1:7" x14ac:dyDescent="0.2">
      <c r="A930">
        <v>929</v>
      </c>
      <c r="B930" t="e">
        <f>SMALL(Statistik!B$4:B$10002,A930)</f>
        <v>#NUM!</v>
      </c>
      <c r="C930" t="e">
        <f>IF(Statistik!$B932=0,NA(),($A930-($A930-$A929)/2)/Statistik!$F$9)</f>
        <v>#N/A</v>
      </c>
      <c r="D930" t="e">
        <f>IF(Statistik!$B932=0,NA(),NORMSINV($C930))</f>
        <v>#N/A</v>
      </c>
      <c r="E930" t="e">
        <f t="shared" si="14"/>
        <v>#NUM!</v>
      </c>
      <c r="G930" s="6" t="b">
        <f>IF(Statistik!B932&gt;0,LN(Statistik!B932))</f>
        <v>0</v>
      </c>
    </row>
    <row r="931" spans="1:7" x14ac:dyDescent="0.2">
      <c r="A931">
        <v>930</v>
      </c>
      <c r="B931" t="e">
        <f>SMALL(Statistik!B$4:B$10002,A931)</f>
        <v>#NUM!</v>
      </c>
      <c r="C931" t="e">
        <f>IF(Statistik!$B933=0,NA(),($A931-($A931-$A930)/2)/Statistik!$F$9)</f>
        <v>#N/A</v>
      </c>
      <c r="D931" t="e">
        <f>IF(Statistik!$B933=0,NA(),NORMSINV($C931))</f>
        <v>#N/A</v>
      </c>
      <c r="E931" t="e">
        <f t="shared" si="14"/>
        <v>#NUM!</v>
      </c>
      <c r="G931" s="6" t="b">
        <f>IF(Statistik!B933&gt;0,LN(Statistik!B933))</f>
        <v>0</v>
      </c>
    </row>
    <row r="932" spans="1:7" x14ac:dyDescent="0.2">
      <c r="A932">
        <v>931</v>
      </c>
      <c r="B932" t="e">
        <f>SMALL(Statistik!B$4:B$10002,A932)</f>
        <v>#NUM!</v>
      </c>
      <c r="C932" t="e">
        <f>IF(Statistik!$B934=0,NA(),($A932-($A932-$A931)/2)/Statistik!$F$9)</f>
        <v>#N/A</v>
      </c>
      <c r="D932" t="e">
        <f>IF(Statistik!$B934=0,NA(),NORMSINV($C932))</f>
        <v>#N/A</v>
      </c>
      <c r="E932" t="e">
        <f t="shared" si="14"/>
        <v>#NUM!</v>
      </c>
      <c r="G932" s="6" t="b">
        <f>IF(Statistik!B934&gt;0,LN(Statistik!B934))</f>
        <v>0</v>
      </c>
    </row>
    <row r="933" spans="1:7" x14ac:dyDescent="0.2">
      <c r="A933">
        <v>932</v>
      </c>
      <c r="B933" t="e">
        <f>SMALL(Statistik!B$4:B$10002,A933)</f>
        <v>#NUM!</v>
      </c>
      <c r="C933" t="e">
        <f>IF(Statistik!$B935=0,NA(),($A933-($A933-$A932)/2)/Statistik!$F$9)</f>
        <v>#N/A</v>
      </c>
      <c r="D933" t="e">
        <f>IF(Statistik!$B935=0,NA(),NORMSINV($C933))</f>
        <v>#N/A</v>
      </c>
      <c r="E933" t="e">
        <f t="shared" si="14"/>
        <v>#NUM!</v>
      </c>
      <c r="G933" s="6" t="b">
        <f>IF(Statistik!B935&gt;0,LN(Statistik!B935))</f>
        <v>0</v>
      </c>
    </row>
    <row r="934" spans="1:7" x14ac:dyDescent="0.2">
      <c r="A934">
        <v>933</v>
      </c>
      <c r="B934" t="e">
        <f>SMALL(Statistik!B$4:B$10002,A934)</f>
        <v>#NUM!</v>
      </c>
      <c r="C934" t="e">
        <f>IF(Statistik!$B936=0,NA(),($A934-($A934-$A933)/2)/Statistik!$F$9)</f>
        <v>#N/A</v>
      </c>
      <c r="D934" t="e">
        <f>IF(Statistik!$B936=0,NA(),NORMSINV($C934))</f>
        <v>#N/A</v>
      </c>
      <c r="E934" t="e">
        <f t="shared" si="14"/>
        <v>#NUM!</v>
      </c>
      <c r="G934" s="6" t="b">
        <f>IF(Statistik!B936&gt;0,LN(Statistik!B936))</f>
        <v>0</v>
      </c>
    </row>
    <row r="935" spans="1:7" x14ac:dyDescent="0.2">
      <c r="A935">
        <v>934</v>
      </c>
      <c r="B935" t="e">
        <f>SMALL(Statistik!B$4:B$10002,A935)</f>
        <v>#NUM!</v>
      </c>
      <c r="C935" t="e">
        <f>IF(Statistik!$B937=0,NA(),($A935-($A935-$A934)/2)/Statistik!$F$9)</f>
        <v>#N/A</v>
      </c>
      <c r="D935" t="e">
        <f>IF(Statistik!$B937=0,NA(),NORMSINV($C935))</f>
        <v>#N/A</v>
      </c>
      <c r="E935" t="e">
        <f t="shared" si="14"/>
        <v>#NUM!</v>
      </c>
      <c r="G935" s="6" t="b">
        <f>IF(Statistik!B937&gt;0,LN(Statistik!B937))</f>
        <v>0</v>
      </c>
    </row>
    <row r="936" spans="1:7" x14ac:dyDescent="0.2">
      <c r="A936">
        <v>935</v>
      </c>
      <c r="B936" t="e">
        <f>SMALL(Statistik!B$4:B$10002,A936)</f>
        <v>#NUM!</v>
      </c>
      <c r="C936" t="e">
        <f>IF(Statistik!$B938=0,NA(),($A936-($A936-$A935)/2)/Statistik!$F$9)</f>
        <v>#N/A</v>
      </c>
      <c r="D936" t="e">
        <f>IF(Statistik!$B938=0,NA(),NORMSINV($C936))</f>
        <v>#N/A</v>
      </c>
      <c r="E936" t="e">
        <f t="shared" si="14"/>
        <v>#NUM!</v>
      </c>
      <c r="G936" s="6" t="b">
        <f>IF(Statistik!B938&gt;0,LN(Statistik!B938))</f>
        <v>0</v>
      </c>
    </row>
    <row r="937" spans="1:7" x14ac:dyDescent="0.2">
      <c r="A937">
        <v>936</v>
      </c>
      <c r="B937" t="e">
        <f>SMALL(Statistik!B$4:B$10002,A937)</f>
        <v>#NUM!</v>
      </c>
      <c r="C937" t="e">
        <f>IF(Statistik!$B939=0,NA(),($A937-($A937-$A936)/2)/Statistik!$F$9)</f>
        <v>#N/A</v>
      </c>
      <c r="D937" t="e">
        <f>IF(Statistik!$B939=0,NA(),NORMSINV($C937))</f>
        <v>#N/A</v>
      </c>
      <c r="E937" t="e">
        <f t="shared" si="14"/>
        <v>#NUM!</v>
      </c>
      <c r="G937" s="6" t="b">
        <f>IF(Statistik!B939&gt;0,LN(Statistik!B939))</f>
        <v>0</v>
      </c>
    </row>
    <row r="938" spans="1:7" x14ac:dyDescent="0.2">
      <c r="A938">
        <v>937</v>
      </c>
      <c r="B938" t="e">
        <f>SMALL(Statistik!B$4:B$10002,A938)</f>
        <v>#NUM!</v>
      </c>
      <c r="C938" t="e">
        <f>IF(Statistik!$B940=0,NA(),($A938-($A938-$A937)/2)/Statistik!$F$9)</f>
        <v>#N/A</v>
      </c>
      <c r="D938" t="e">
        <f>IF(Statistik!$B940=0,NA(),NORMSINV($C938))</f>
        <v>#N/A</v>
      </c>
      <c r="E938" t="e">
        <f t="shared" si="14"/>
        <v>#NUM!</v>
      </c>
      <c r="G938" s="6" t="b">
        <f>IF(Statistik!B940&gt;0,LN(Statistik!B940))</f>
        <v>0</v>
      </c>
    </row>
    <row r="939" spans="1:7" x14ac:dyDescent="0.2">
      <c r="A939">
        <v>938</v>
      </c>
      <c r="B939" t="e">
        <f>SMALL(Statistik!B$4:B$10002,A939)</f>
        <v>#NUM!</v>
      </c>
      <c r="C939" t="e">
        <f>IF(Statistik!$B941=0,NA(),($A939-($A939-$A938)/2)/Statistik!$F$9)</f>
        <v>#N/A</v>
      </c>
      <c r="D939" t="e">
        <f>IF(Statistik!$B941=0,NA(),NORMSINV($C939))</f>
        <v>#N/A</v>
      </c>
      <c r="E939" t="e">
        <f t="shared" si="14"/>
        <v>#NUM!</v>
      </c>
      <c r="G939" s="6" t="b">
        <f>IF(Statistik!B941&gt;0,LN(Statistik!B941))</f>
        <v>0</v>
      </c>
    </row>
    <row r="940" spans="1:7" x14ac:dyDescent="0.2">
      <c r="A940">
        <v>939</v>
      </c>
      <c r="B940" t="e">
        <f>SMALL(Statistik!B$4:B$10002,A940)</f>
        <v>#NUM!</v>
      </c>
      <c r="C940" t="e">
        <f>IF(Statistik!$B942=0,NA(),($A940-($A940-$A939)/2)/Statistik!$F$9)</f>
        <v>#N/A</v>
      </c>
      <c r="D940" t="e">
        <f>IF(Statistik!$B942=0,NA(),NORMSINV($C940))</f>
        <v>#N/A</v>
      </c>
      <c r="E940" t="e">
        <f t="shared" si="14"/>
        <v>#NUM!</v>
      </c>
      <c r="G940" s="6" t="b">
        <f>IF(Statistik!B942&gt;0,LN(Statistik!B942))</f>
        <v>0</v>
      </c>
    </row>
    <row r="941" spans="1:7" x14ac:dyDescent="0.2">
      <c r="A941">
        <v>940</v>
      </c>
      <c r="B941" t="e">
        <f>SMALL(Statistik!B$4:B$10002,A941)</f>
        <v>#NUM!</v>
      </c>
      <c r="C941" t="e">
        <f>IF(Statistik!$B943=0,NA(),($A941-($A941-$A940)/2)/Statistik!$F$9)</f>
        <v>#N/A</v>
      </c>
      <c r="D941" t="e">
        <f>IF(Statistik!$B943=0,NA(),NORMSINV($C941))</f>
        <v>#N/A</v>
      </c>
      <c r="E941" t="e">
        <f t="shared" si="14"/>
        <v>#NUM!</v>
      </c>
      <c r="G941" s="6" t="b">
        <f>IF(Statistik!B943&gt;0,LN(Statistik!B943))</f>
        <v>0</v>
      </c>
    </row>
    <row r="942" spans="1:7" x14ac:dyDescent="0.2">
      <c r="A942">
        <v>941</v>
      </c>
      <c r="B942" t="e">
        <f>SMALL(Statistik!B$4:B$10002,A942)</f>
        <v>#NUM!</v>
      </c>
      <c r="C942" t="e">
        <f>IF(Statistik!$B944=0,NA(),($A942-($A942-$A941)/2)/Statistik!$F$9)</f>
        <v>#N/A</v>
      </c>
      <c r="D942" t="e">
        <f>IF(Statistik!$B944=0,NA(),NORMSINV($C942))</f>
        <v>#N/A</v>
      </c>
      <c r="E942" t="e">
        <f t="shared" si="14"/>
        <v>#NUM!</v>
      </c>
      <c r="G942" s="6" t="b">
        <f>IF(Statistik!B944&gt;0,LN(Statistik!B944))</f>
        <v>0</v>
      </c>
    </row>
    <row r="943" spans="1:7" x14ac:dyDescent="0.2">
      <c r="A943">
        <v>942</v>
      </c>
      <c r="B943" t="e">
        <f>SMALL(Statistik!B$4:B$10002,A943)</f>
        <v>#NUM!</v>
      </c>
      <c r="C943" t="e">
        <f>IF(Statistik!$B945=0,NA(),($A943-($A943-$A942)/2)/Statistik!$F$9)</f>
        <v>#N/A</v>
      </c>
      <c r="D943" t="e">
        <f>IF(Statistik!$B945=0,NA(),NORMSINV($C943))</f>
        <v>#N/A</v>
      </c>
      <c r="E943" t="e">
        <f t="shared" si="14"/>
        <v>#NUM!</v>
      </c>
      <c r="G943" s="6" t="b">
        <f>IF(Statistik!B945&gt;0,LN(Statistik!B945))</f>
        <v>0</v>
      </c>
    </row>
    <row r="944" spans="1:7" x14ac:dyDescent="0.2">
      <c r="A944">
        <v>943</v>
      </c>
      <c r="B944" t="e">
        <f>SMALL(Statistik!B$4:B$10002,A944)</f>
        <v>#NUM!</v>
      </c>
      <c r="C944" t="e">
        <f>IF(Statistik!$B946=0,NA(),($A944-($A944-$A943)/2)/Statistik!$F$9)</f>
        <v>#N/A</v>
      </c>
      <c r="D944" t="e">
        <f>IF(Statistik!$B946=0,NA(),NORMSINV($C944))</f>
        <v>#N/A</v>
      </c>
      <c r="E944" t="e">
        <f t="shared" si="14"/>
        <v>#NUM!</v>
      </c>
      <c r="G944" s="6" t="b">
        <f>IF(Statistik!B946&gt;0,LN(Statistik!B946))</f>
        <v>0</v>
      </c>
    </row>
    <row r="945" spans="1:7" x14ac:dyDescent="0.2">
      <c r="A945">
        <v>944</v>
      </c>
      <c r="B945" t="e">
        <f>SMALL(Statistik!B$4:B$10002,A945)</f>
        <v>#NUM!</v>
      </c>
      <c r="C945" t="e">
        <f>IF(Statistik!$B947=0,NA(),($A945-($A945-$A944)/2)/Statistik!$F$9)</f>
        <v>#N/A</v>
      </c>
      <c r="D945" t="e">
        <f>IF(Statistik!$B947=0,NA(),NORMSINV($C945))</f>
        <v>#N/A</v>
      </c>
      <c r="E945" t="e">
        <f t="shared" si="14"/>
        <v>#NUM!</v>
      </c>
      <c r="G945" s="6" t="b">
        <f>IF(Statistik!B947&gt;0,LN(Statistik!B947))</f>
        <v>0</v>
      </c>
    </row>
    <row r="946" spans="1:7" x14ac:dyDescent="0.2">
      <c r="A946">
        <v>945</v>
      </c>
      <c r="B946" t="e">
        <f>SMALL(Statistik!B$4:B$10002,A946)</f>
        <v>#NUM!</v>
      </c>
      <c r="C946" t="e">
        <f>IF(Statistik!$B948=0,NA(),($A946-($A946-$A945)/2)/Statistik!$F$9)</f>
        <v>#N/A</v>
      </c>
      <c r="D946" t="e">
        <f>IF(Statistik!$B948=0,NA(),NORMSINV($C946))</f>
        <v>#N/A</v>
      </c>
      <c r="E946" t="e">
        <f t="shared" si="14"/>
        <v>#NUM!</v>
      </c>
      <c r="G946" s="6" t="b">
        <f>IF(Statistik!B948&gt;0,LN(Statistik!B948))</f>
        <v>0</v>
      </c>
    </row>
    <row r="947" spans="1:7" x14ac:dyDescent="0.2">
      <c r="A947">
        <v>946</v>
      </c>
      <c r="B947" t="e">
        <f>SMALL(Statistik!B$4:B$10002,A947)</f>
        <v>#NUM!</v>
      </c>
      <c r="C947" t="e">
        <f>IF(Statistik!$B949=0,NA(),($A947-($A947-$A946)/2)/Statistik!$F$9)</f>
        <v>#N/A</v>
      </c>
      <c r="D947" t="e">
        <f>IF(Statistik!$B949=0,NA(),NORMSINV($C947))</f>
        <v>#N/A</v>
      </c>
      <c r="E947" t="e">
        <f t="shared" si="14"/>
        <v>#NUM!</v>
      </c>
      <c r="G947" s="6" t="b">
        <f>IF(Statistik!B949&gt;0,LN(Statistik!B949))</f>
        <v>0</v>
      </c>
    </row>
    <row r="948" spans="1:7" x14ac:dyDescent="0.2">
      <c r="A948">
        <v>947</v>
      </c>
      <c r="B948" t="e">
        <f>SMALL(Statistik!B$4:B$10002,A948)</f>
        <v>#NUM!</v>
      </c>
      <c r="C948" t="e">
        <f>IF(Statistik!$B950=0,NA(),($A948-($A948-$A947)/2)/Statistik!$F$9)</f>
        <v>#N/A</v>
      </c>
      <c r="D948" t="e">
        <f>IF(Statistik!$B950=0,NA(),NORMSINV($C948))</f>
        <v>#N/A</v>
      </c>
      <c r="E948" t="e">
        <f t="shared" si="14"/>
        <v>#NUM!</v>
      </c>
      <c r="G948" s="6" t="b">
        <f>IF(Statistik!B950&gt;0,LN(Statistik!B950))</f>
        <v>0</v>
      </c>
    </row>
    <row r="949" spans="1:7" x14ac:dyDescent="0.2">
      <c r="A949">
        <v>948</v>
      </c>
      <c r="B949" t="e">
        <f>SMALL(Statistik!B$4:B$10002,A949)</f>
        <v>#NUM!</v>
      </c>
      <c r="C949" t="e">
        <f>IF(Statistik!$B951=0,NA(),($A949-($A949-$A948)/2)/Statistik!$F$9)</f>
        <v>#N/A</v>
      </c>
      <c r="D949" t="e">
        <f>IF(Statistik!$B951=0,NA(),NORMSINV($C949))</f>
        <v>#N/A</v>
      </c>
      <c r="E949" t="e">
        <f t="shared" si="14"/>
        <v>#NUM!</v>
      </c>
      <c r="G949" s="6" t="b">
        <f>IF(Statistik!B951&gt;0,LN(Statistik!B951))</f>
        <v>0</v>
      </c>
    </row>
    <row r="950" spans="1:7" x14ac:dyDescent="0.2">
      <c r="A950">
        <v>949</v>
      </c>
      <c r="B950" t="e">
        <f>SMALL(Statistik!B$4:B$10002,A950)</f>
        <v>#NUM!</v>
      </c>
      <c r="C950" t="e">
        <f>IF(Statistik!$B952=0,NA(),($A950-($A950-$A949)/2)/Statistik!$F$9)</f>
        <v>#N/A</v>
      </c>
      <c r="D950" t="e">
        <f>IF(Statistik!$B952=0,NA(),NORMSINV($C950))</f>
        <v>#N/A</v>
      </c>
      <c r="E950" t="e">
        <f t="shared" si="14"/>
        <v>#NUM!</v>
      </c>
      <c r="G950" s="6" t="b">
        <f>IF(Statistik!B952&gt;0,LN(Statistik!B952))</f>
        <v>0</v>
      </c>
    </row>
    <row r="951" spans="1:7" x14ac:dyDescent="0.2">
      <c r="A951">
        <v>950</v>
      </c>
      <c r="B951" t="e">
        <f>SMALL(Statistik!B$4:B$10002,A951)</f>
        <v>#NUM!</v>
      </c>
      <c r="C951" t="e">
        <f>IF(Statistik!$B953=0,NA(),($A951-($A951-$A950)/2)/Statistik!$F$9)</f>
        <v>#N/A</v>
      </c>
      <c r="D951" t="e">
        <f>IF(Statistik!$B953=0,NA(),NORMSINV($C951))</f>
        <v>#N/A</v>
      </c>
      <c r="E951" t="e">
        <f t="shared" si="14"/>
        <v>#NUM!</v>
      </c>
      <c r="G951" s="6" t="b">
        <f>IF(Statistik!B953&gt;0,LN(Statistik!B953))</f>
        <v>0</v>
      </c>
    </row>
    <row r="952" spans="1:7" x14ac:dyDescent="0.2">
      <c r="A952">
        <v>951</v>
      </c>
      <c r="B952" t="e">
        <f>SMALL(Statistik!B$4:B$10002,A952)</f>
        <v>#NUM!</v>
      </c>
      <c r="C952" t="e">
        <f>IF(Statistik!$B954=0,NA(),($A952-($A952-$A951)/2)/Statistik!$F$9)</f>
        <v>#N/A</v>
      </c>
      <c r="D952" t="e">
        <f>IF(Statistik!$B954=0,NA(),NORMSINV($C952))</f>
        <v>#N/A</v>
      </c>
      <c r="E952" t="e">
        <f t="shared" si="14"/>
        <v>#NUM!</v>
      </c>
      <c r="G952" s="6" t="b">
        <f>IF(Statistik!B954&gt;0,LN(Statistik!B954))</f>
        <v>0</v>
      </c>
    </row>
    <row r="953" spans="1:7" x14ac:dyDescent="0.2">
      <c r="A953">
        <v>952</v>
      </c>
      <c r="B953" t="e">
        <f>SMALL(Statistik!B$4:B$10002,A953)</f>
        <v>#NUM!</v>
      </c>
      <c r="C953" t="e">
        <f>IF(Statistik!$B955=0,NA(),($A953-($A953-$A952)/2)/Statistik!$F$9)</f>
        <v>#N/A</v>
      </c>
      <c r="D953" t="e">
        <f>IF(Statistik!$B955=0,NA(),NORMSINV($C953))</f>
        <v>#N/A</v>
      </c>
      <c r="E953" t="e">
        <f t="shared" si="14"/>
        <v>#NUM!</v>
      </c>
      <c r="G953" s="6" t="b">
        <f>IF(Statistik!B955&gt;0,LN(Statistik!B955))</f>
        <v>0</v>
      </c>
    </row>
    <row r="954" spans="1:7" x14ac:dyDescent="0.2">
      <c r="A954">
        <v>953</v>
      </c>
      <c r="B954" t="e">
        <f>SMALL(Statistik!B$4:B$10002,A954)</f>
        <v>#NUM!</v>
      </c>
      <c r="C954" t="e">
        <f>IF(Statistik!$B956=0,NA(),($A954-($A954-$A953)/2)/Statistik!$F$9)</f>
        <v>#N/A</v>
      </c>
      <c r="D954" t="e">
        <f>IF(Statistik!$B956=0,NA(),NORMSINV($C954))</f>
        <v>#N/A</v>
      </c>
      <c r="E954" t="e">
        <f t="shared" si="14"/>
        <v>#NUM!</v>
      </c>
      <c r="G954" s="6" t="b">
        <f>IF(Statistik!B956&gt;0,LN(Statistik!B956))</f>
        <v>0</v>
      </c>
    </row>
    <row r="955" spans="1:7" x14ac:dyDescent="0.2">
      <c r="A955">
        <v>954</v>
      </c>
      <c r="B955" t="e">
        <f>SMALL(Statistik!B$4:B$10002,A955)</f>
        <v>#NUM!</v>
      </c>
      <c r="C955" t="e">
        <f>IF(Statistik!$B957=0,NA(),($A955-($A955-$A954)/2)/Statistik!$F$9)</f>
        <v>#N/A</v>
      </c>
      <c r="D955" t="e">
        <f>IF(Statistik!$B957=0,NA(),NORMSINV($C955))</f>
        <v>#N/A</v>
      </c>
      <c r="E955" t="e">
        <f t="shared" si="14"/>
        <v>#NUM!</v>
      </c>
      <c r="G955" s="6" t="b">
        <f>IF(Statistik!B957&gt;0,LN(Statistik!B957))</f>
        <v>0</v>
      </c>
    </row>
    <row r="956" spans="1:7" x14ac:dyDescent="0.2">
      <c r="A956">
        <v>955</v>
      </c>
      <c r="B956" t="e">
        <f>SMALL(Statistik!B$4:B$10002,A956)</f>
        <v>#NUM!</v>
      </c>
      <c r="C956" t="e">
        <f>IF(Statistik!$B958=0,NA(),($A956-($A956-$A955)/2)/Statistik!$F$9)</f>
        <v>#N/A</v>
      </c>
      <c r="D956" t="e">
        <f>IF(Statistik!$B958=0,NA(),NORMSINV($C956))</f>
        <v>#N/A</v>
      </c>
      <c r="E956" t="e">
        <f t="shared" si="14"/>
        <v>#NUM!</v>
      </c>
      <c r="G956" s="6" t="b">
        <f>IF(Statistik!B958&gt;0,LN(Statistik!B958))</f>
        <v>0</v>
      </c>
    </row>
    <row r="957" spans="1:7" x14ac:dyDescent="0.2">
      <c r="A957">
        <v>956</v>
      </c>
      <c r="B957" t="e">
        <f>SMALL(Statistik!B$4:B$10002,A957)</f>
        <v>#NUM!</v>
      </c>
      <c r="C957" t="e">
        <f>IF(Statistik!$B959=0,NA(),($A957-($A957-$A956)/2)/Statistik!$F$9)</f>
        <v>#N/A</v>
      </c>
      <c r="D957" t="e">
        <f>IF(Statistik!$B959=0,NA(),NORMSINV($C957))</f>
        <v>#N/A</v>
      </c>
      <c r="E957" t="e">
        <f t="shared" si="14"/>
        <v>#NUM!</v>
      </c>
      <c r="G957" s="6" t="b">
        <f>IF(Statistik!B959&gt;0,LN(Statistik!B959))</f>
        <v>0</v>
      </c>
    </row>
    <row r="958" spans="1:7" x14ac:dyDescent="0.2">
      <c r="A958">
        <v>957</v>
      </c>
      <c r="B958" t="e">
        <f>SMALL(Statistik!B$4:B$10002,A958)</f>
        <v>#NUM!</v>
      </c>
      <c r="C958" t="e">
        <f>IF(Statistik!$B960=0,NA(),($A958-($A958-$A957)/2)/Statistik!$F$9)</f>
        <v>#N/A</v>
      </c>
      <c r="D958" t="e">
        <f>IF(Statistik!$B960=0,NA(),NORMSINV($C958))</f>
        <v>#N/A</v>
      </c>
      <c r="E958" t="e">
        <f t="shared" si="14"/>
        <v>#NUM!</v>
      </c>
      <c r="G958" s="6" t="b">
        <f>IF(Statistik!B960&gt;0,LN(Statistik!B960))</f>
        <v>0</v>
      </c>
    </row>
    <row r="959" spans="1:7" x14ac:dyDescent="0.2">
      <c r="A959">
        <v>958</v>
      </c>
      <c r="B959" t="e">
        <f>SMALL(Statistik!B$4:B$10002,A959)</f>
        <v>#NUM!</v>
      </c>
      <c r="C959" t="e">
        <f>IF(Statistik!$B961=0,NA(),($A959-($A959-$A958)/2)/Statistik!$F$9)</f>
        <v>#N/A</v>
      </c>
      <c r="D959" t="e">
        <f>IF(Statistik!$B961=0,NA(),NORMSINV($C959))</f>
        <v>#N/A</v>
      </c>
      <c r="E959" t="e">
        <f t="shared" si="14"/>
        <v>#NUM!</v>
      </c>
      <c r="G959" s="6" t="b">
        <f>IF(Statistik!B961&gt;0,LN(Statistik!B961))</f>
        <v>0</v>
      </c>
    </row>
    <row r="960" spans="1:7" x14ac:dyDescent="0.2">
      <c r="A960">
        <v>959</v>
      </c>
      <c r="B960" t="e">
        <f>SMALL(Statistik!B$4:B$10002,A960)</f>
        <v>#NUM!</v>
      </c>
      <c r="C960" t="e">
        <f>IF(Statistik!$B962=0,NA(),($A960-($A960-$A959)/2)/Statistik!$F$9)</f>
        <v>#N/A</v>
      </c>
      <c r="D960" t="e">
        <f>IF(Statistik!$B962=0,NA(),NORMSINV($C960))</f>
        <v>#N/A</v>
      </c>
      <c r="E960" t="e">
        <f t="shared" si="14"/>
        <v>#NUM!</v>
      </c>
      <c r="G960" s="6" t="b">
        <f>IF(Statistik!B962&gt;0,LN(Statistik!B962))</f>
        <v>0</v>
      </c>
    </row>
    <row r="961" spans="1:7" x14ac:dyDescent="0.2">
      <c r="A961">
        <v>960</v>
      </c>
      <c r="B961" t="e">
        <f>SMALL(Statistik!B$4:B$10002,A961)</f>
        <v>#NUM!</v>
      </c>
      <c r="C961" t="e">
        <f>IF(Statistik!$B963=0,NA(),($A961-($A961-$A960)/2)/Statistik!$F$9)</f>
        <v>#N/A</v>
      </c>
      <c r="D961" t="e">
        <f>IF(Statistik!$B963=0,NA(),NORMSINV($C961))</f>
        <v>#N/A</v>
      </c>
      <c r="E961" t="e">
        <f t="shared" si="14"/>
        <v>#NUM!</v>
      </c>
      <c r="G961" s="6" t="b">
        <f>IF(Statistik!B963&gt;0,LN(Statistik!B963))</f>
        <v>0</v>
      </c>
    </row>
    <row r="962" spans="1:7" x14ac:dyDescent="0.2">
      <c r="A962">
        <v>961</v>
      </c>
      <c r="B962" t="e">
        <f>SMALL(Statistik!B$4:B$10002,A962)</f>
        <v>#NUM!</v>
      </c>
      <c r="C962" t="e">
        <f>IF(Statistik!$B964=0,NA(),($A962-($A962-$A961)/2)/Statistik!$F$9)</f>
        <v>#N/A</v>
      </c>
      <c r="D962" t="e">
        <f>IF(Statistik!$B964=0,NA(),NORMSINV($C962))</f>
        <v>#N/A</v>
      </c>
      <c r="E962" t="e">
        <f t="shared" si="14"/>
        <v>#NUM!</v>
      </c>
      <c r="G962" s="6" t="b">
        <f>IF(Statistik!B964&gt;0,LN(Statistik!B964))</f>
        <v>0</v>
      </c>
    </row>
    <row r="963" spans="1:7" x14ac:dyDescent="0.2">
      <c r="A963">
        <v>962</v>
      </c>
      <c r="B963" t="e">
        <f>SMALL(Statistik!B$4:B$10002,A963)</f>
        <v>#NUM!</v>
      </c>
      <c r="C963" t="e">
        <f>IF(Statistik!$B965=0,NA(),($A963-($A963-$A962)/2)/Statistik!$F$9)</f>
        <v>#N/A</v>
      </c>
      <c r="D963" t="e">
        <f>IF(Statistik!$B965=0,NA(),NORMSINV($C963))</f>
        <v>#N/A</v>
      </c>
      <c r="E963" t="e">
        <f t="shared" ref="E963:E1001" si="15">IF(B963=0,NA(),LOG10(B963))</f>
        <v>#NUM!</v>
      </c>
      <c r="G963" s="6" t="b">
        <f>IF(Statistik!B965&gt;0,LN(Statistik!B965))</f>
        <v>0</v>
      </c>
    </row>
    <row r="964" spans="1:7" x14ac:dyDescent="0.2">
      <c r="A964">
        <v>963</v>
      </c>
      <c r="B964" t="e">
        <f>SMALL(Statistik!B$4:B$10002,A964)</f>
        <v>#NUM!</v>
      </c>
      <c r="C964" t="e">
        <f>IF(Statistik!$B966=0,NA(),($A964-($A964-$A963)/2)/Statistik!$F$9)</f>
        <v>#N/A</v>
      </c>
      <c r="D964" t="e">
        <f>IF(Statistik!$B966=0,NA(),NORMSINV($C964))</f>
        <v>#N/A</v>
      </c>
      <c r="E964" t="e">
        <f t="shared" si="15"/>
        <v>#NUM!</v>
      </c>
      <c r="G964" s="6" t="b">
        <f>IF(Statistik!B966&gt;0,LN(Statistik!B966))</f>
        <v>0</v>
      </c>
    </row>
    <row r="965" spans="1:7" x14ac:dyDescent="0.2">
      <c r="A965">
        <v>964</v>
      </c>
      <c r="B965" t="e">
        <f>SMALL(Statistik!B$4:B$10002,A965)</f>
        <v>#NUM!</v>
      </c>
      <c r="C965" t="e">
        <f>IF(Statistik!$B967=0,NA(),($A965-($A965-$A964)/2)/Statistik!$F$9)</f>
        <v>#N/A</v>
      </c>
      <c r="D965" t="e">
        <f>IF(Statistik!$B967=0,NA(),NORMSINV($C965))</f>
        <v>#N/A</v>
      </c>
      <c r="E965" t="e">
        <f t="shared" si="15"/>
        <v>#NUM!</v>
      </c>
      <c r="G965" s="6" t="b">
        <f>IF(Statistik!B967&gt;0,LN(Statistik!B967))</f>
        <v>0</v>
      </c>
    </row>
    <row r="966" spans="1:7" x14ac:dyDescent="0.2">
      <c r="A966">
        <v>965</v>
      </c>
      <c r="B966" t="e">
        <f>SMALL(Statistik!B$4:B$10002,A966)</f>
        <v>#NUM!</v>
      </c>
      <c r="C966" t="e">
        <f>IF(Statistik!$B968=0,NA(),($A966-($A966-$A965)/2)/Statistik!$F$9)</f>
        <v>#N/A</v>
      </c>
      <c r="D966" t="e">
        <f>IF(Statistik!$B968=0,NA(),NORMSINV($C966))</f>
        <v>#N/A</v>
      </c>
      <c r="E966" t="e">
        <f t="shared" si="15"/>
        <v>#NUM!</v>
      </c>
      <c r="G966" s="6" t="b">
        <f>IF(Statistik!B968&gt;0,LN(Statistik!B968))</f>
        <v>0</v>
      </c>
    </row>
    <row r="967" spans="1:7" x14ac:dyDescent="0.2">
      <c r="A967">
        <v>966</v>
      </c>
      <c r="B967" t="e">
        <f>SMALL(Statistik!B$4:B$10002,A967)</f>
        <v>#NUM!</v>
      </c>
      <c r="C967" t="e">
        <f>IF(Statistik!$B969=0,NA(),($A967-($A967-$A966)/2)/Statistik!$F$9)</f>
        <v>#N/A</v>
      </c>
      <c r="D967" t="e">
        <f>IF(Statistik!$B969=0,NA(),NORMSINV($C967))</f>
        <v>#N/A</v>
      </c>
      <c r="E967" t="e">
        <f t="shared" si="15"/>
        <v>#NUM!</v>
      </c>
      <c r="G967" s="6" t="b">
        <f>IF(Statistik!B969&gt;0,LN(Statistik!B969))</f>
        <v>0</v>
      </c>
    </row>
    <row r="968" spans="1:7" x14ac:dyDescent="0.2">
      <c r="A968">
        <v>967</v>
      </c>
      <c r="B968" t="e">
        <f>SMALL(Statistik!B$4:B$10002,A968)</f>
        <v>#NUM!</v>
      </c>
      <c r="C968" t="e">
        <f>IF(Statistik!$B970=0,NA(),($A968-($A968-$A967)/2)/Statistik!$F$9)</f>
        <v>#N/A</v>
      </c>
      <c r="D968" t="e">
        <f>IF(Statistik!$B970=0,NA(),NORMSINV($C968))</f>
        <v>#N/A</v>
      </c>
      <c r="E968" t="e">
        <f t="shared" si="15"/>
        <v>#NUM!</v>
      </c>
      <c r="G968" s="6" t="b">
        <f>IF(Statistik!B970&gt;0,LN(Statistik!B970))</f>
        <v>0</v>
      </c>
    </row>
    <row r="969" spans="1:7" x14ac:dyDescent="0.2">
      <c r="A969">
        <v>968</v>
      </c>
      <c r="B969" t="e">
        <f>SMALL(Statistik!B$4:B$10002,A969)</f>
        <v>#NUM!</v>
      </c>
      <c r="C969" t="e">
        <f>IF(Statistik!$B971=0,NA(),($A969-($A969-$A968)/2)/Statistik!$F$9)</f>
        <v>#N/A</v>
      </c>
      <c r="D969" t="e">
        <f>IF(Statistik!$B971=0,NA(),NORMSINV($C969))</f>
        <v>#N/A</v>
      </c>
      <c r="E969" t="e">
        <f t="shared" si="15"/>
        <v>#NUM!</v>
      </c>
      <c r="G969" s="6" t="b">
        <f>IF(Statistik!B971&gt;0,LN(Statistik!B971))</f>
        <v>0</v>
      </c>
    </row>
    <row r="970" spans="1:7" x14ac:dyDescent="0.2">
      <c r="A970">
        <v>969</v>
      </c>
      <c r="B970" t="e">
        <f>SMALL(Statistik!B$4:B$10002,A970)</f>
        <v>#NUM!</v>
      </c>
      <c r="C970" t="e">
        <f>IF(Statistik!$B972=0,NA(),($A970-($A970-$A969)/2)/Statistik!$F$9)</f>
        <v>#N/A</v>
      </c>
      <c r="D970" t="e">
        <f>IF(Statistik!$B972=0,NA(),NORMSINV($C970))</f>
        <v>#N/A</v>
      </c>
      <c r="E970" t="e">
        <f t="shared" si="15"/>
        <v>#NUM!</v>
      </c>
      <c r="G970" s="6" t="b">
        <f>IF(Statistik!B972&gt;0,LN(Statistik!B972))</f>
        <v>0</v>
      </c>
    </row>
    <row r="971" spans="1:7" x14ac:dyDescent="0.2">
      <c r="A971">
        <v>970</v>
      </c>
      <c r="B971" t="e">
        <f>SMALL(Statistik!B$4:B$10002,A971)</f>
        <v>#NUM!</v>
      </c>
      <c r="C971" t="e">
        <f>IF(Statistik!$B973=0,NA(),($A971-($A971-$A970)/2)/Statistik!$F$9)</f>
        <v>#N/A</v>
      </c>
      <c r="D971" t="e">
        <f>IF(Statistik!$B973=0,NA(),NORMSINV($C971))</f>
        <v>#N/A</v>
      </c>
      <c r="E971" t="e">
        <f t="shared" si="15"/>
        <v>#NUM!</v>
      </c>
      <c r="G971" s="6" t="b">
        <f>IF(Statistik!B973&gt;0,LN(Statistik!B973))</f>
        <v>0</v>
      </c>
    </row>
    <row r="972" spans="1:7" x14ac:dyDescent="0.2">
      <c r="A972">
        <v>971</v>
      </c>
      <c r="B972" t="e">
        <f>SMALL(Statistik!B$4:B$10002,A972)</f>
        <v>#NUM!</v>
      </c>
      <c r="C972" t="e">
        <f>IF(Statistik!$B974=0,NA(),($A972-($A972-$A971)/2)/Statistik!$F$9)</f>
        <v>#N/A</v>
      </c>
      <c r="D972" t="e">
        <f>IF(Statistik!$B974=0,NA(),NORMSINV($C972))</f>
        <v>#N/A</v>
      </c>
      <c r="E972" t="e">
        <f t="shared" si="15"/>
        <v>#NUM!</v>
      </c>
      <c r="G972" s="6" t="b">
        <f>IF(Statistik!B974&gt;0,LN(Statistik!B974))</f>
        <v>0</v>
      </c>
    </row>
    <row r="973" spans="1:7" x14ac:dyDescent="0.2">
      <c r="A973">
        <v>972</v>
      </c>
      <c r="B973" t="e">
        <f>SMALL(Statistik!B$4:B$10002,A973)</f>
        <v>#NUM!</v>
      </c>
      <c r="C973" t="e">
        <f>IF(Statistik!$B975=0,NA(),($A973-($A973-$A972)/2)/Statistik!$F$9)</f>
        <v>#N/A</v>
      </c>
      <c r="D973" t="e">
        <f>IF(Statistik!$B975=0,NA(),NORMSINV($C973))</f>
        <v>#N/A</v>
      </c>
      <c r="E973" t="e">
        <f t="shared" si="15"/>
        <v>#NUM!</v>
      </c>
      <c r="G973" s="6" t="b">
        <f>IF(Statistik!B975&gt;0,LN(Statistik!B975))</f>
        <v>0</v>
      </c>
    </row>
    <row r="974" spans="1:7" x14ac:dyDescent="0.2">
      <c r="A974">
        <v>973</v>
      </c>
      <c r="B974" t="e">
        <f>SMALL(Statistik!B$4:B$10002,A974)</f>
        <v>#NUM!</v>
      </c>
      <c r="C974" t="e">
        <f>IF(Statistik!$B976=0,NA(),($A974-($A974-$A973)/2)/Statistik!$F$9)</f>
        <v>#N/A</v>
      </c>
      <c r="D974" t="e">
        <f>IF(Statistik!$B976=0,NA(),NORMSINV($C974))</f>
        <v>#N/A</v>
      </c>
      <c r="E974" t="e">
        <f t="shared" si="15"/>
        <v>#NUM!</v>
      </c>
      <c r="G974" s="6" t="b">
        <f>IF(Statistik!B976&gt;0,LN(Statistik!B976))</f>
        <v>0</v>
      </c>
    </row>
    <row r="975" spans="1:7" x14ac:dyDescent="0.2">
      <c r="A975">
        <v>974</v>
      </c>
      <c r="B975" t="e">
        <f>SMALL(Statistik!B$4:B$10002,A975)</f>
        <v>#NUM!</v>
      </c>
      <c r="C975" t="e">
        <f>IF(Statistik!$B977=0,NA(),($A975-($A975-$A974)/2)/Statistik!$F$9)</f>
        <v>#N/A</v>
      </c>
      <c r="D975" t="e">
        <f>IF(Statistik!$B977=0,NA(),NORMSINV($C975))</f>
        <v>#N/A</v>
      </c>
      <c r="E975" t="e">
        <f t="shared" si="15"/>
        <v>#NUM!</v>
      </c>
      <c r="G975" s="6" t="b">
        <f>IF(Statistik!B977&gt;0,LN(Statistik!B977))</f>
        <v>0</v>
      </c>
    </row>
    <row r="976" spans="1:7" x14ac:dyDescent="0.2">
      <c r="A976">
        <v>975</v>
      </c>
      <c r="B976" t="e">
        <f>SMALL(Statistik!B$4:B$10002,A976)</f>
        <v>#NUM!</v>
      </c>
      <c r="C976" t="e">
        <f>IF(Statistik!$B978=0,NA(),($A976-($A976-$A975)/2)/Statistik!$F$9)</f>
        <v>#N/A</v>
      </c>
      <c r="D976" t="e">
        <f>IF(Statistik!$B978=0,NA(),NORMSINV($C976))</f>
        <v>#N/A</v>
      </c>
      <c r="E976" t="e">
        <f t="shared" si="15"/>
        <v>#NUM!</v>
      </c>
      <c r="G976" s="6" t="b">
        <f>IF(Statistik!B978&gt;0,LN(Statistik!B978))</f>
        <v>0</v>
      </c>
    </row>
    <row r="977" spans="1:7" x14ac:dyDescent="0.2">
      <c r="A977">
        <v>976</v>
      </c>
      <c r="B977" t="e">
        <f>SMALL(Statistik!B$4:B$10002,A977)</f>
        <v>#NUM!</v>
      </c>
      <c r="C977" t="e">
        <f>IF(Statistik!$B979=0,NA(),($A977-($A977-$A976)/2)/Statistik!$F$9)</f>
        <v>#N/A</v>
      </c>
      <c r="D977" t="e">
        <f>IF(Statistik!$B979=0,NA(),NORMSINV($C977))</f>
        <v>#N/A</v>
      </c>
      <c r="E977" t="e">
        <f t="shared" si="15"/>
        <v>#NUM!</v>
      </c>
      <c r="G977" s="6" t="b">
        <f>IF(Statistik!B979&gt;0,LN(Statistik!B979))</f>
        <v>0</v>
      </c>
    </row>
    <row r="978" spans="1:7" x14ac:dyDescent="0.2">
      <c r="A978">
        <v>977</v>
      </c>
      <c r="B978" t="e">
        <f>SMALL(Statistik!B$4:B$10002,A978)</f>
        <v>#NUM!</v>
      </c>
      <c r="C978" t="e">
        <f>IF(Statistik!$B980=0,NA(),($A978-($A978-$A977)/2)/Statistik!$F$9)</f>
        <v>#N/A</v>
      </c>
      <c r="D978" t="e">
        <f>IF(Statistik!$B980=0,NA(),NORMSINV($C978))</f>
        <v>#N/A</v>
      </c>
      <c r="E978" t="e">
        <f t="shared" si="15"/>
        <v>#NUM!</v>
      </c>
      <c r="G978" s="6" t="b">
        <f>IF(Statistik!B980&gt;0,LN(Statistik!B980))</f>
        <v>0</v>
      </c>
    </row>
    <row r="979" spans="1:7" x14ac:dyDescent="0.2">
      <c r="A979">
        <v>978</v>
      </c>
      <c r="B979" t="e">
        <f>SMALL(Statistik!B$4:B$10002,A979)</f>
        <v>#NUM!</v>
      </c>
      <c r="C979" t="e">
        <f>IF(Statistik!$B981=0,NA(),($A979-($A979-$A978)/2)/Statistik!$F$9)</f>
        <v>#N/A</v>
      </c>
      <c r="D979" t="e">
        <f>IF(Statistik!$B981=0,NA(),NORMSINV($C979))</f>
        <v>#N/A</v>
      </c>
      <c r="E979" t="e">
        <f t="shared" si="15"/>
        <v>#NUM!</v>
      </c>
      <c r="G979" s="6" t="b">
        <f>IF(Statistik!B981&gt;0,LN(Statistik!B981))</f>
        <v>0</v>
      </c>
    </row>
    <row r="980" spans="1:7" x14ac:dyDescent="0.2">
      <c r="A980">
        <v>979</v>
      </c>
      <c r="B980" t="e">
        <f>SMALL(Statistik!B$4:B$10002,A980)</f>
        <v>#NUM!</v>
      </c>
      <c r="C980" t="e">
        <f>IF(Statistik!$B982=0,NA(),($A980-($A980-$A979)/2)/Statistik!$F$9)</f>
        <v>#N/A</v>
      </c>
      <c r="D980" t="e">
        <f>IF(Statistik!$B982=0,NA(),NORMSINV($C980))</f>
        <v>#N/A</v>
      </c>
      <c r="E980" t="e">
        <f t="shared" si="15"/>
        <v>#NUM!</v>
      </c>
      <c r="G980" s="6" t="b">
        <f>IF(Statistik!B982&gt;0,LN(Statistik!B982))</f>
        <v>0</v>
      </c>
    </row>
    <row r="981" spans="1:7" x14ac:dyDescent="0.2">
      <c r="A981">
        <v>980</v>
      </c>
      <c r="B981" t="e">
        <f>SMALL(Statistik!B$4:B$10002,A981)</f>
        <v>#NUM!</v>
      </c>
      <c r="C981" t="e">
        <f>IF(Statistik!$B983=0,NA(),($A981-($A981-$A980)/2)/Statistik!$F$9)</f>
        <v>#N/A</v>
      </c>
      <c r="D981" t="e">
        <f>IF(Statistik!$B983=0,NA(),NORMSINV($C981))</f>
        <v>#N/A</v>
      </c>
      <c r="E981" t="e">
        <f t="shared" si="15"/>
        <v>#NUM!</v>
      </c>
      <c r="G981" s="6" t="b">
        <f>IF(Statistik!B983&gt;0,LN(Statistik!B983))</f>
        <v>0</v>
      </c>
    </row>
    <row r="982" spans="1:7" x14ac:dyDescent="0.2">
      <c r="A982">
        <v>981</v>
      </c>
      <c r="B982" t="e">
        <f>SMALL(Statistik!B$4:B$10002,A982)</f>
        <v>#NUM!</v>
      </c>
      <c r="C982" t="e">
        <f>IF(Statistik!$B984=0,NA(),($A982-($A982-$A981)/2)/Statistik!$F$9)</f>
        <v>#N/A</v>
      </c>
      <c r="D982" t="e">
        <f>IF(Statistik!$B984=0,NA(),NORMSINV($C982))</f>
        <v>#N/A</v>
      </c>
      <c r="E982" t="e">
        <f t="shared" si="15"/>
        <v>#NUM!</v>
      </c>
      <c r="G982" s="6" t="b">
        <f>IF(Statistik!B984&gt;0,LN(Statistik!B984))</f>
        <v>0</v>
      </c>
    </row>
    <row r="983" spans="1:7" x14ac:dyDescent="0.2">
      <c r="A983">
        <v>982</v>
      </c>
      <c r="B983" t="e">
        <f>SMALL(Statistik!B$4:B$10002,A983)</f>
        <v>#NUM!</v>
      </c>
      <c r="C983" t="e">
        <f>IF(Statistik!$B985=0,NA(),($A983-($A983-$A982)/2)/Statistik!$F$9)</f>
        <v>#N/A</v>
      </c>
      <c r="D983" t="e">
        <f>IF(Statistik!$B985=0,NA(),NORMSINV($C983))</f>
        <v>#N/A</v>
      </c>
      <c r="E983" t="e">
        <f t="shared" si="15"/>
        <v>#NUM!</v>
      </c>
      <c r="G983" s="6" t="b">
        <f>IF(Statistik!B985&gt;0,LN(Statistik!B985))</f>
        <v>0</v>
      </c>
    </row>
    <row r="984" spans="1:7" x14ac:dyDescent="0.2">
      <c r="A984">
        <v>983</v>
      </c>
      <c r="B984" t="e">
        <f>SMALL(Statistik!B$4:B$10002,A984)</f>
        <v>#NUM!</v>
      </c>
      <c r="C984" t="e">
        <f>IF(Statistik!$B986=0,NA(),($A984-($A984-$A983)/2)/Statistik!$F$9)</f>
        <v>#N/A</v>
      </c>
      <c r="D984" t="e">
        <f>IF(Statistik!$B986=0,NA(),NORMSINV($C984))</f>
        <v>#N/A</v>
      </c>
      <c r="E984" t="e">
        <f t="shared" si="15"/>
        <v>#NUM!</v>
      </c>
      <c r="G984" s="6" t="b">
        <f>IF(Statistik!B986&gt;0,LN(Statistik!B986))</f>
        <v>0</v>
      </c>
    </row>
    <row r="985" spans="1:7" x14ac:dyDescent="0.2">
      <c r="A985">
        <v>984</v>
      </c>
      <c r="B985" t="e">
        <f>SMALL(Statistik!B$4:B$10002,A985)</f>
        <v>#NUM!</v>
      </c>
      <c r="C985" t="e">
        <f>IF(Statistik!$B987=0,NA(),($A985-($A985-$A984)/2)/Statistik!$F$9)</f>
        <v>#N/A</v>
      </c>
      <c r="D985" t="e">
        <f>IF(Statistik!$B987=0,NA(),NORMSINV($C985))</f>
        <v>#N/A</v>
      </c>
      <c r="E985" t="e">
        <f t="shared" si="15"/>
        <v>#NUM!</v>
      </c>
      <c r="G985" s="6" t="b">
        <f>IF(Statistik!B987&gt;0,LN(Statistik!B987))</f>
        <v>0</v>
      </c>
    </row>
    <row r="986" spans="1:7" x14ac:dyDescent="0.2">
      <c r="A986">
        <v>985</v>
      </c>
      <c r="B986" t="e">
        <f>SMALL(Statistik!B$4:B$10002,A986)</f>
        <v>#NUM!</v>
      </c>
      <c r="C986" t="e">
        <f>IF(Statistik!$B988=0,NA(),($A986-($A986-$A985)/2)/Statistik!$F$9)</f>
        <v>#N/A</v>
      </c>
      <c r="D986" t="e">
        <f>IF(Statistik!$B988=0,NA(),NORMSINV($C986))</f>
        <v>#N/A</v>
      </c>
      <c r="E986" t="e">
        <f t="shared" si="15"/>
        <v>#NUM!</v>
      </c>
      <c r="G986" s="6" t="b">
        <f>IF(Statistik!B988&gt;0,LN(Statistik!B988))</f>
        <v>0</v>
      </c>
    </row>
    <row r="987" spans="1:7" x14ac:dyDescent="0.2">
      <c r="A987">
        <v>986</v>
      </c>
      <c r="B987" t="e">
        <f>SMALL(Statistik!B$4:B$10002,A987)</f>
        <v>#NUM!</v>
      </c>
      <c r="C987" t="e">
        <f>IF(Statistik!$B989=0,NA(),($A987-($A987-$A986)/2)/Statistik!$F$9)</f>
        <v>#N/A</v>
      </c>
      <c r="D987" t="e">
        <f>IF(Statistik!$B989=0,NA(),NORMSINV($C987))</f>
        <v>#N/A</v>
      </c>
      <c r="E987" t="e">
        <f t="shared" si="15"/>
        <v>#NUM!</v>
      </c>
      <c r="G987" s="6" t="b">
        <f>IF(Statistik!B989&gt;0,LN(Statistik!B989))</f>
        <v>0</v>
      </c>
    </row>
    <row r="988" spans="1:7" x14ac:dyDescent="0.2">
      <c r="A988">
        <v>987</v>
      </c>
      <c r="B988" t="e">
        <f>SMALL(Statistik!B$4:B$10002,A988)</f>
        <v>#NUM!</v>
      </c>
      <c r="C988" t="e">
        <f>IF(Statistik!$B990=0,NA(),($A988-($A988-$A987)/2)/Statistik!$F$9)</f>
        <v>#N/A</v>
      </c>
      <c r="D988" t="e">
        <f>IF(Statistik!$B990=0,NA(),NORMSINV($C988))</f>
        <v>#N/A</v>
      </c>
      <c r="E988" t="e">
        <f t="shared" si="15"/>
        <v>#NUM!</v>
      </c>
      <c r="G988" s="6" t="b">
        <f>IF(Statistik!B990&gt;0,LN(Statistik!B990))</f>
        <v>0</v>
      </c>
    </row>
    <row r="989" spans="1:7" x14ac:dyDescent="0.2">
      <c r="A989">
        <v>988</v>
      </c>
      <c r="B989" t="e">
        <f>SMALL(Statistik!B$4:B$10002,A989)</f>
        <v>#NUM!</v>
      </c>
      <c r="C989" t="e">
        <f>IF(Statistik!$B991=0,NA(),($A989-($A989-$A988)/2)/Statistik!$F$9)</f>
        <v>#N/A</v>
      </c>
      <c r="D989" t="e">
        <f>IF(Statistik!$B991=0,NA(),NORMSINV($C989))</f>
        <v>#N/A</v>
      </c>
      <c r="E989" t="e">
        <f t="shared" si="15"/>
        <v>#NUM!</v>
      </c>
      <c r="G989" s="6" t="b">
        <f>IF(Statistik!B991&gt;0,LN(Statistik!B991))</f>
        <v>0</v>
      </c>
    </row>
    <row r="990" spans="1:7" x14ac:dyDescent="0.2">
      <c r="A990">
        <v>989</v>
      </c>
      <c r="B990" t="e">
        <f>SMALL(Statistik!B$4:B$10002,A990)</f>
        <v>#NUM!</v>
      </c>
      <c r="C990" t="e">
        <f>IF(Statistik!$B992=0,NA(),($A990-($A990-$A989)/2)/Statistik!$F$9)</f>
        <v>#N/A</v>
      </c>
      <c r="D990" t="e">
        <f>IF(Statistik!$B992=0,NA(),NORMSINV($C990))</f>
        <v>#N/A</v>
      </c>
      <c r="E990" t="e">
        <f t="shared" si="15"/>
        <v>#NUM!</v>
      </c>
      <c r="G990" s="6" t="b">
        <f>IF(Statistik!B992&gt;0,LN(Statistik!B992))</f>
        <v>0</v>
      </c>
    </row>
    <row r="991" spans="1:7" x14ac:dyDescent="0.2">
      <c r="A991">
        <v>990</v>
      </c>
      <c r="B991" t="e">
        <f>SMALL(Statistik!B$4:B$10002,A991)</f>
        <v>#NUM!</v>
      </c>
      <c r="C991" t="e">
        <f>IF(Statistik!$B993=0,NA(),($A991-($A991-$A990)/2)/Statistik!$F$9)</f>
        <v>#N/A</v>
      </c>
      <c r="D991" t="e">
        <f>IF(Statistik!$B993=0,NA(),NORMSINV($C991))</f>
        <v>#N/A</v>
      </c>
      <c r="E991" t="e">
        <f t="shared" si="15"/>
        <v>#NUM!</v>
      </c>
      <c r="G991" s="6" t="b">
        <f>IF(Statistik!B993&gt;0,LN(Statistik!B993))</f>
        <v>0</v>
      </c>
    </row>
    <row r="992" spans="1:7" x14ac:dyDescent="0.2">
      <c r="A992">
        <v>991</v>
      </c>
      <c r="B992" t="e">
        <f>SMALL(Statistik!B$4:B$10002,A992)</f>
        <v>#NUM!</v>
      </c>
      <c r="C992" t="e">
        <f>IF(Statistik!$B994=0,NA(),($A992-($A992-$A991)/2)/Statistik!$F$9)</f>
        <v>#N/A</v>
      </c>
      <c r="D992" t="e">
        <f>IF(Statistik!$B994=0,NA(),NORMSINV($C992))</f>
        <v>#N/A</v>
      </c>
      <c r="E992" t="e">
        <f t="shared" si="15"/>
        <v>#NUM!</v>
      </c>
      <c r="G992" s="6" t="b">
        <f>IF(Statistik!B994&gt;0,LN(Statistik!B994))</f>
        <v>0</v>
      </c>
    </row>
    <row r="993" spans="1:7" x14ac:dyDescent="0.2">
      <c r="A993">
        <v>992</v>
      </c>
      <c r="B993" t="e">
        <f>SMALL(Statistik!B$4:B$10002,A993)</f>
        <v>#NUM!</v>
      </c>
      <c r="C993" t="e">
        <f>IF(Statistik!$B995=0,NA(),($A993-($A993-$A992)/2)/Statistik!$F$9)</f>
        <v>#N/A</v>
      </c>
      <c r="D993" t="e">
        <f>IF(Statistik!$B995=0,NA(),NORMSINV($C993))</f>
        <v>#N/A</v>
      </c>
      <c r="E993" t="e">
        <f t="shared" si="15"/>
        <v>#NUM!</v>
      </c>
      <c r="G993" s="6" t="b">
        <f>IF(Statistik!B995&gt;0,LN(Statistik!B995))</f>
        <v>0</v>
      </c>
    </row>
    <row r="994" spans="1:7" x14ac:dyDescent="0.2">
      <c r="A994">
        <v>993</v>
      </c>
      <c r="B994" t="e">
        <f>SMALL(Statistik!B$4:B$10002,A994)</f>
        <v>#NUM!</v>
      </c>
      <c r="C994" t="e">
        <f>IF(Statistik!$B996=0,NA(),($A994-($A994-$A993)/2)/Statistik!$F$9)</f>
        <v>#N/A</v>
      </c>
      <c r="D994" t="e">
        <f>IF(Statistik!$B996=0,NA(),NORMSINV($C994))</f>
        <v>#N/A</v>
      </c>
      <c r="E994" t="e">
        <f t="shared" si="15"/>
        <v>#NUM!</v>
      </c>
      <c r="G994" s="6" t="b">
        <f>IF(Statistik!B996&gt;0,LN(Statistik!B996))</f>
        <v>0</v>
      </c>
    </row>
    <row r="995" spans="1:7" x14ac:dyDescent="0.2">
      <c r="A995">
        <v>994</v>
      </c>
      <c r="B995" t="e">
        <f>SMALL(Statistik!B$4:B$10002,A995)</f>
        <v>#NUM!</v>
      </c>
      <c r="C995" t="e">
        <f>IF(Statistik!$B997=0,NA(),($A995-($A995-$A994)/2)/Statistik!$F$9)</f>
        <v>#N/A</v>
      </c>
      <c r="D995" t="e">
        <f>IF(Statistik!$B997=0,NA(),NORMSINV($C995))</f>
        <v>#N/A</v>
      </c>
      <c r="E995" t="e">
        <f t="shared" si="15"/>
        <v>#NUM!</v>
      </c>
      <c r="G995" s="6" t="b">
        <f>IF(Statistik!B997&gt;0,LN(Statistik!B997))</f>
        <v>0</v>
      </c>
    </row>
    <row r="996" spans="1:7" x14ac:dyDescent="0.2">
      <c r="A996">
        <v>995</v>
      </c>
      <c r="B996" t="e">
        <f>SMALL(Statistik!B$4:B$10002,A996)</f>
        <v>#NUM!</v>
      </c>
      <c r="C996" t="e">
        <f>IF(Statistik!$B998=0,NA(),($A996-($A996-$A995)/2)/Statistik!$F$9)</f>
        <v>#N/A</v>
      </c>
      <c r="D996" t="e">
        <f>IF(Statistik!$B998=0,NA(),NORMSINV($C996))</f>
        <v>#N/A</v>
      </c>
      <c r="E996" t="e">
        <f t="shared" si="15"/>
        <v>#NUM!</v>
      </c>
      <c r="G996" s="6" t="b">
        <f>IF(Statistik!B998&gt;0,LN(Statistik!B998))</f>
        <v>0</v>
      </c>
    </row>
    <row r="997" spans="1:7" x14ac:dyDescent="0.2">
      <c r="A997">
        <v>996</v>
      </c>
      <c r="B997" t="e">
        <f>SMALL(Statistik!B$4:B$10002,A997)</f>
        <v>#NUM!</v>
      </c>
      <c r="C997" t="e">
        <f>IF(Statistik!$B999=0,NA(),($A997-($A997-$A996)/2)/Statistik!$F$9)</f>
        <v>#N/A</v>
      </c>
      <c r="D997" t="e">
        <f>IF(Statistik!$B999=0,NA(),NORMSINV($C997))</f>
        <v>#N/A</v>
      </c>
      <c r="E997" t="e">
        <f t="shared" si="15"/>
        <v>#NUM!</v>
      </c>
      <c r="G997" s="6" t="b">
        <f>IF(Statistik!B999&gt;0,LN(Statistik!B999))</f>
        <v>0</v>
      </c>
    </row>
    <row r="998" spans="1:7" x14ac:dyDescent="0.2">
      <c r="A998">
        <v>997</v>
      </c>
      <c r="B998" t="e">
        <f>SMALL(Statistik!B$4:B$10002,A998)</f>
        <v>#NUM!</v>
      </c>
      <c r="C998" t="e">
        <f>IF(Statistik!$B1000=0,NA(),($A998-($A998-$A997)/2)/Statistik!$F$9)</f>
        <v>#N/A</v>
      </c>
      <c r="D998" t="e">
        <f>IF(Statistik!$B1000=0,NA(),NORMSINV($C998))</f>
        <v>#N/A</v>
      </c>
      <c r="E998" t="e">
        <f t="shared" si="15"/>
        <v>#NUM!</v>
      </c>
      <c r="G998" s="6" t="b">
        <f>IF(Statistik!B1000&gt;0,LN(Statistik!B1000))</f>
        <v>0</v>
      </c>
    </row>
    <row r="999" spans="1:7" x14ac:dyDescent="0.2">
      <c r="A999">
        <v>998</v>
      </c>
      <c r="B999" t="e">
        <f>SMALL(Statistik!B$4:B$10002,A999)</f>
        <v>#NUM!</v>
      </c>
      <c r="C999" t="e">
        <f>IF(Statistik!$B1001=0,NA(),($A999-($A999-$A998)/2)/Statistik!$F$9)</f>
        <v>#N/A</v>
      </c>
      <c r="D999" t="e">
        <f>IF(Statistik!$B1001=0,NA(),NORMSINV($C999))</f>
        <v>#N/A</v>
      </c>
      <c r="E999" t="e">
        <f t="shared" si="15"/>
        <v>#NUM!</v>
      </c>
      <c r="G999" s="6" t="b">
        <f>IF(Statistik!B1001&gt;0,LN(Statistik!B1001))</f>
        <v>0</v>
      </c>
    </row>
    <row r="1000" spans="1:7" x14ac:dyDescent="0.2">
      <c r="A1000">
        <v>999</v>
      </c>
      <c r="B1000" t="e">
        <f>SMALL(Statistik!B$4:B$10002,A1000)</f>
        <v>#NUM!</v>
      </c>
      <c r="C1000" t="e">
        <f>IF(Statistik!$B1002=0,NA(),($A1000-($A1000-$A999)/2)/Statistik!$F$9)</f>
        <v>#N/A</v>
      </c>
      <c r="D1000" t="e">
        <f>IF(Statistik!$B1002=0,NA(),NORMSINV($C1000))</f>
        <v>#N/A</v>
      </c>
      <c r="E1000" t="e">
        <f t="shared" si="15"/>
        <v>#NUM!</v>
      </c>
      <c r="G1000" s="6" t="b">
        <f>IF(Statistik!B1002&gt;0,LN(Statistik!B1002))</f>
        <v>0</v>
      </c>
    </row>
    <row r="1001" spans="1:7" x14ac:dyDescent="0.2">
      <c r="A1001">
        <v>1000</v>
      </c>
      <c r="B1001" t="e">
        <f>SMALL(Statistik!B$4:B$10002,A1001)</f>
        <v>#NUM!</v>
      </c>
      <c r="C1001" t="e">
        <f>IF(Statistik!$B1003=0,NA(),($A1001-($A1001-$A1000)/2)/Statistik!$F$9)</f>
        <v>#N/A</v>
      </c>
      <c r="D1001" t="e">
        <f>IF(Statistik!$B1003=0,NA(),NORMSINV($C1001))</f>
        <v>#N/A</v>
      </c>
      <c r="E1001" t="e">
        <f t="shared" si="15"/>
        <v>#NUM!</v>
      </c>
      <c r="G1001" s="6" t="b">
        <f>IF(Statistik!B1003&gt;0,LN(Statistik!B1003))</f>
        <v>0</v>
      </c>
    </row>
  </sheetData>
  <sheetProtection password="D11D" sheet="1"/>
  <phoneticPr fontId="2" type="noConversion"/>
  <pageMargins left="0.75" right="0.75" top="1" bottom="1" header="0.5" footer="0.5"/>
  <pageSetup paperSize="9" orientation="portrait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0"/>
  <sheetViews>
    <sheetView workbookViewId="0">
      <selection activeCell="H33" sqref="H33"/>
    </sheetView>
  </sheetViews>
  <sheetFormatPr defaultRowHeight="12.75" x14ac:dyDescent="0.2"/>
  <cols>
    <col min="4" max="4" width="12.42578125" bestFit="1" customWidth="1"/>
    <col min="8" max="8" width="13.85546875" customWidth="1"/>
  </cols>
  <sheetData>
    <row r="1" spans="1:4" ht="15.75" x14ac:dyDescent="0.25">
      <c r="A1" s="1">
        <v>0.01</v>
      </c>
      <c r="B1" s="2">
        <f>D1</f>
        <v>2.0310416349399994E-3</v>
      </c>
      <c r="D1">
        <f>BETADIST(A1,Statistik!$F$42,Statistik!$F$43)</f>
        <v>2.0310416349399994E-3</v>
      </c>
    </row>
    <row r="2" spans="1:4" ht="15.75" x14ac:dyDescent="0.25">
      <c r="A2" s="1">
        <v>0.02</v>
      </c>
      <c r="B2" s="2">
        <f t="shared" ref="B2:B65" si="0">D2-D1</f>
        <v>5.8254917973799922E-3</v>
      </c>
      <c r="D2">
        <f>BETADIST(A2,Statistik!$F$42,Statistik!$F$43)</f>
        <v>7.8565334323199912E-3</v>
      </c>
    </row>
    <row r="3" spans="1:4" ht="15.75" x14ac:dyDescent="0.25">
      <c r="A3" s="1">
        <v>0.03</v>
      </c>
      <c r="B3" s="2">
        <f t="shared" si="0"/>
        <v>9.2365007514599827E-3</v>
      </c>
      <c r="D3">
        <f>BETADIST(A3,Statistik!$F$42,Statistik!$F$43)</f>
        <v>1.7093034183779974E-2</v>
      </c>
    </row>
    <row r="4" spans="1:4" ht="15.75" x14ac:dyDescent="0.25">
      <c r="A4" s="1">
        <v>0.04</v>
      </c>
      <c r="B4" s="2">
        <f t="shared" si="0"/>
        <v>1.2287306593179999E-2</v>
      </c>
      <c r="D4">
        <f>BETADIST(A4,Statistik!$F$42,Statistik!$F$43)</f>
        <v>2.9380340776959973E-2</v>
      </c>
    </row>
    <row r="5" spans="1:4" ht="15.75" x14ac:dyDescent="0.25">
      <c r="A5" s="1">
        <v>0.05</v>
      </c>
      <c r="B5" s="2">
        <f t="shared" si="0"/>
        <v>1.5000201410539989E-2</v>
      </c>
      <c r="D5">
        <f>BETADIST(A5,Statistik!$F$42,Statistik!$F$43)</f>
        <v>4.4380542187499962E-2</v>
      </c>
    </row>
    <row r="6" spans="1:4" ht="15.75" x14ac:dyDescent="0.25">
      <c r="A6" s="1">
        <v>0.06</v>
      </c>
      <c r="B6" s="2">
        <f t="shared" si="0"/>
        <v>1.7396555576339963E-2</v>
      </c>
      <c r="D6">
        <f>BETADIST(A6,Statistik!$F$42,Statistik!$F$43)</f>
        <v>6.1777097763839925E-2</v>
      </c>
    </row>
    <row r="7" spans="1:4" ht="15.75" x14ac:dyDescent="0.25">
      <c r="A7" s="1">
        <v>7.0000000000000007E-2</v>
      </c>
      <c r="B7" s="2">
        <f t="shared" si="0"/>
        <v>1.949684173857999E-2</v>
      </c>
      <c r="D7">
        <f>BETADIST(A7,Statistik!$F$42,Statistik!$F$43)</f>
        <v>8.1273939502419915E-2</v>
      </c>
    </row>
    <row r="8" spans="1:4" ht="15.75" x14ac:dyDescent="0.25">
      <c r="A8" s="1">
        <v>0.08</v>
      </c>
      <c r="B8" s="2">
        <f t="shared" si="0"/>
        <v>2.1320658508459933E-2</v>
      </c>
      <c r="D8">
        <f>BETADIST(A8,Statistik!$F$42,Statistik!$F$43)</f>
        <v>0.10259459801087985</v>
      </c>
    </row>
    <row r="9" spans="1:4" ht="15.75" x14ac:dyDescent="0.25">
      <c r="A9" s="1">
        <v>0.09</v>
      </c>
      <c r="B9" s="2">
        <f t="shared" si="0"/>
        <v>2.2886753845979921E-2</v>
      </c>
      <c r="D9">
        <f>BETADIST(A9,Statistik!$F$42,Statistik!$F$43)</f>
        <v>0.12548135185685977</v>
      </c>
    </row>
    <row r="10" spans="1:4" ht="15.75" x14ac:dyDescent="0.25">
      <c r="A10" s="1">
        <v>0.1</v>
      </c>
      <c r="B10" s="2">
        <f t="shared" si="0"/>
        <v>2.4213048143140126E-2</v>
      </c>
      <c r="D10">
        <f>BETADIST(A10,Statistik!$F$42,Statistik!$F$43)</f>
        <v>0.14969439999999989</v>
      </c>
    </row>
    <row r="11" spans="1:4" ht="15.75" x14ac:dyDescent="0.25">
      <c r="A11" s="1">
        <v>0.11</v>
      </c>
      <c r="B11" s="2">
        <f t="shared" si="0"/>
        <v>2.5316657004739923E-2</v>
      </c>
      <c r="D11">
        <f>BETADIST(A11,Statistik!$F$42,Statistik!$F$43)</f>
        <v>0.17501105700473982</v>
      </c>
    </row>
    <row r="12" spans="1:4" ht="15.75" x14ac:dyDescent="0.25">
      <c r="A12" s="1">
        <v>0.12</v>
      </c>
      <c r="B12" s="2">
        <f t="shared" si="0"/>
        <v>2.6213913726780169E-2</v>
      </c>
      <c r="D12">
        <f>BETADIST(A12,Statistik!$F$42,Statistik!$F$43)</f>
        <v>0.20122497073151999</v>
      </c>
    </row>
    <row r="13" spans="1:4" ht="15.75" x14ac:dyDescent="0.25">
      <c r="A13" s="1">
        <v>0.13</v>
      </c>
      <c r="B13" s="2">
        <f t="shared" si="0"/>
        <v>2.6920391472459976E-2</v>
      </c>
      <c r="D13">
        <f>BETADIST(A13,Statistik!$F$42,Statistik!$F$43)</f>
        <v>0.22814536220397996</v>
      </c>
    </row>
    <row r="14" spans="1:4" ht="15.75" x14ac:dyDescent="0.25">
      <c r="A14" s="1">
        <v>0.14000000000000001</v>
      </c>
      <c r="B14" s="2">
        <f t="shared" si="0"/>
        <v>2.7450925145780014E-2</v>
      </c>
      <c r="D14">
        <f>BETADIST(A14,Statistik!$F$42,Statistik!$F$43)</f>
        <v>0.25559628734975998</v>
      </c>
    </row>
    <row r="15" spans="1:4" ht="15.75" x14ac:dyDescent="0.25">
      <c r="A15" s="1">
        <v>0.15</v>
      </c>
      <c r="B15" s="2">
        <f t="shared" si="0"/>
        <v>2.7819632962740037E-2</v>
      </c>
      <c r="D15">
        <f>BETADIST(A15,Statistik!$F$42,Statistik!$F$43)</f>
        <v>0.28341592031250001</v>
      </c>
    </row>
    <row r="16" spans="1:4" ht="15.75" x14ac:dyDescent="0.25">
      <c r="A16" s="1">
        <v>0.16</v>
      </c>
      <c r="B16" s="2">
        <f t="shared" si="0"/>
        <v>2.8039937720139907E-2</v>
      </c>
      <c r="D16">
        <f>BETADIST(A16,Statistik!$F$42,Statistik!$F$43)</f>
        <v>0.31145585803263992</v>
      </c>
    </row>
    <row r="17" spans="1:4" ht="15.75" x14ac:dyDescent="0.25">
      <c r="A17" s="1">
        <v>0.17</v>
      </c>
      <c r="B17" s="2">
        <f t="shared" si="0"/>
        <v>2.8124587761980069E-2</v>
      </c>
      <c r="D17">
        <f>BETADIST(A17,Statistik!$F$42,Statistik!$F$43)</f>
        <v>0.33958044579461999</v>
      </c>
    </row>
    <row r="18" spans="1:4" ht="15.75" x14ac:dyDescent="0.25">
      <c r="A18" s="1">
        <v>0.18</v>
      </c>
      <c r="B18" s="2">
        <f t="shared" si="0"/>
        <v>2.8085677643459872E-2</v>
      </c>
      <c r="D18">
        <f>BETADIST(A18,Statistik!$F$42,Statistik!$F$43)</f>
        <v>0.36766612343807986</v>
      </c>
    </row>
    <row r="19" spans="1:4" ht="15.75" x14ac:dyDescent="0.25">
      <c r="A19" s="1">
        <v>0.19</v>
      </c>
      <c r="B19" s="2">
        <f t="shared" si="0"/>
        <v>2.7934668492580139E-2</v>
      </c>
      <c r="D19">
        <f>BETADIST(A19,Statistik!$F$42,Statistik!$F$43)</f>
        <v>0.39560079193066</v>
      </c>
    </row>
    <row r="20" spans="1:4" ht="15.75" x14ac:dyDescent="0.25">
      <c r="A20" s="1">
        <v>0.2</v>
      </c>
      <c r="B20" s="2">
        <f t="shared" si="0"/>
        <v>2.768240806933997E-2</v>
      </c>
      <c r="D20">
        <f>BETADIST(A20,Statistik!$F$42,Statistik!$F$43)</f>
        <v>0.42328319999999997</v>
      </c>
    </row>
    <row r="21" spans="1:4" ht="15.75" x14ac:dyDescent="0.25">
      <c r="A21" s="1">
        <v>0.21</v>
      </c>
      <c r="B21" s="2">
        <f t="shared" si="0"/>
        <v>2.733915052253999E-2</v>
      </c>
      <c r="D21">
        <f>BETADIST(A21,Statistik!$F$42,Statistik!$F$43)</f>
        <v>0.45062235052253996</v>
      </c>
    </row>
    <row r="22" spans="1:4" ht="15.75" x14ac:dyDescent="0.25">
      <c r="A22" s="1">
        <v>0.22</v>
      </c>
      <c r="B22" s="2">
        <f t="shared" si="0"/>
        <v>2.6914575844180055E-2</v>
      </c>
      <c r="D22">
        <f>BETADIST(A22,Statistik!$F$42,Statistik!$F$43)</f>
        <v>0.47753692636672002</v>
      </c>
    </row>
    <row r="23" spans="1:4" ht="15.75" x14ac:dyDescent="0.25">
      <c r="A23" s="1">
        <v>0.23</v>
      </c>
      <c r="B23" s="2">
        <f t="shared" si="0"/>
        <v>2.6417809021460015E-2</v>
      </c>
      <c r="D23">
        <f>BETADIST(A23,Statistik!$F$42,Statistik!$F$43)</f>
        <v>0.50395473538818003</v>
      </c>
    </row>
    <row r="24" spans="1:4" ht="15.75" x14ac:dyDescent="0.25">
      <c r="A24" s="1">
        <v>0.24</v>
      </c>
      <c r="B24" s="2">
        <f t="shared" si="0"/>
        <v>2.5857438886379924E-2</v>
      </c>
      <c r="D24">
        <f>BETADIST(A24,Statistik!$F$42,Statistik!$F$43)</f>
        <v>0.52981217427455995</v>
      </c>
    </row>
    <row r="25" spans="1:4" ht="15.75" x14ac:dyDescent="0.25">
      <c r="A25" s="1">
        <v>0.25</v>
      </c>
      <c r="B25" s="2">
        <f t="shared" si="0"/>
        <v>2.5241536662940045E-2</v>
      </c>
      <c r="D25">
        <f>BETADIST(A25,Statistik!$F$42,Statistik!$F$43)</f>
        <v>0.5550537109375</v>
      </c>
    </row>
    <row r="26" spans="1:4" ht="15.75" x14ac:dyDescent="0.25">
      <c r="A26" s="1">
        <v>0.26</v>
      </c>
      <c r="B26" s="2">
        <f t="shared" si="0"/>
        <v>2.4577674211940015E-2</v>
      </c>
      <c r="D26">
        <f>BETADIST(A26,Statistik!$F$42,Statistik!$F$43)</f>
        <v>0.57963138514944001</v>
      </c>
    </row>
    <row r="27" spans="1:4" ht="15.75" x14ac:dyDescent="0.25">
      <c r="A27" s="1">
        <v>0.27</v>
      </c>
      <c r="B27" s="2">
        <f t="shared" si="0"/>
        <v>2.3872941973379969E-2</v>
      </c>
      <c r="D27">
        <f>BETADIST(A27,Statistik!$F$42,Statistik!$F$43)</f>
        <v>0.60350432712281998</v>
      </c>
    </row>
    <row r="28" spans="1:4" ht="15.75" x14ac:dyDescent="0.25">
      <c r="A28" s="1">
        <v>0.28000000000000003</v>
      </c>
      <c r="B28" s="2">
        <f t="shared" si="0"/>
        <v>2.3133966606460166E-2</v>
      </c>
      <c r="D28">
        <f>BETADIST(A28,Statistik!$F$42,Statistik!$F$43)</f>
        <v>0.62663829372928015</v>
      </c>
    </row>
    <row r="29" spans="1:4" ht="15.75" x14ac:dyDescent="0.25">
      <c r="A29" s="1">
        <v>0.28999999999999998</v>
      </c>
      <c r="B29" s="2">
        <f t="shared" si="0"/>
        <v>2.2366928327179902E-2</v>
      </c>
      <c r="D29">
        <f>BETADIST(A29,Statistik!$F$42,Statistik!$F$43)</f>
        <v>0.64900522205646005</v>
      </c>
    </row>
    <row r="30" spans="1:4" ht="15.75" x14ac:dyDescent="0.25">
      <c r="A30" s="1">
        <v>0.3</v>
      </c>
      <c r="B30" s="2">
        <f t="shared" si="0"/>
        <v>2.1577577943539983E-2</v>
      </c>
      <c r="D30">
        <f>BETADIST(A30,Statistik!$F$42,Statistik!$F$43)</f>
        <v>0.67058280000000003</v>
      </c>
    </row>
    <row r="31" spans="1:4" ht="15.75" x14ac:dyDescent="0.25">
      <c r="A31" s="1">
        <v>0.31</v>
      </c>
      <c r="B31" s="2">
        <f t="shared" si="0"/>
        <v>2.0771253588339977E-2</v>
      </c>
      <c r="D31">
        <f>BETADIST(A31,Statistik!$F$42,Statistik!$F$43)</f>
        <v>0.69135405358834001</v>
      </c>
    </row>
    <row r="32" spans="1:4" ht="15.75" x14ac:dyDescent="0.25">
      <c r="A32" s="1">
        <v>0.32</v>
      </c>
      <c r="B32" s="2">
        <f t="shared" si="0"/>
        <v>1.9952897149580151E-2</v>
      </c>
      <c r="D32">
        <f>BETADIST(A32,Statistik!$F$42,Statistik!$F$43)</f>
        <v>0.71130695073792016</v>
      </c>
    </row>
    <row r="33" spans="1:4" ht="15.75" x14ac:dyDescent="0.25">
      <c r="A33" s="1">
        <v>0.33</v>
      </c>
      <c r="B33" s="2">
        <f t="shared" si="0"/>
        <v>1.9127070398459955E-2</v>
      </c>
      <c r="D33">
        <f>BETADIST(A33,Statistik!$F$42,Statistik!$F$43)</f>
        <v>0.73043402113638012</v>
      </c>
    </row>
    <row r="34" spans="1:4" ht="15.75" x14ac:dyDescent="0.25">
      <c r="A34" s="1">
        <v>0.34</v>
      </c>
      <c r="B34" s="2">
        <f t="shared" si="0"/>
        <v>1.8297970814979969E-2</v>
      </c>
      <c r="D34">
        <f>BETADIST(A34,Statistik!$F$42,Statistik!$F$43)</f>
        <v>0.74873199195136009</v>
      </c>
    </row>
    <row r="35" spans="1:4" ht="15.75" x14ac:dyDescent="0.25">
      <c r="A35" s="1">
        <v>0.35</v>
      </c>
      <c r="B35" s="2">
        <f t="shared" si="0"/>
        <v>1.7469447111139957E-2</v>
      </c>
      <c r="D35">
        <f>BETADIST(A35,Statistik!$F$42,Statistik!$F$43)</f>
        <v>0.76620143906250004</v>
      </c>
    </row>
    <row r="36" spans="1:4" ht="15.75" x14ac:dyDescent="0.25">
      <c r="A36" s="1">
        <v>0.36</v>
      </c>
      <c r="B36" s="2">
        <f t="shared" si="0"/>
        <v>1.6645014451739937E-2</v>
      </c>
      <c r="D36">
        <f>BETADIST(A36,Statistik!$F$42,Statistik!$F$43)</f>
        <v>0.78284645351423998</v>
      </c>
    </row>
    <row r="37" spans="1:4" ht="15.75" x14ac:dyDescent="0.25">
      <c r="A37" s="1">
        <v>0.37</v>
      </c>
      <c r="B37" s="2">
        <f t="shared" si="0"/>
        <v>1.5827869372780023E-2</v>
      </c>
      <c r="D37">
        <f>BETADIST(A37,Statistik!$F$42,Statistik!$F$43)</f>
        <v>0.79867432288702001</v>
      </c>
    </row>
    <row r="38" spans="1:4" ht="15.75" x14ac:dyDescent="0.25">
      <c r="A38" s="1">
        <v>0.38</v>
      </c>
      <c r="B38" s="2">
        <f t="shared" si="0"/>
        <v>1.5020904397459955E-2</v>
      </c>
      <c r="D38">
        <f>BETADIST(A38,Statistik!$F$42,Statistik!$F$43)</f>
        <v>0.81369522728447996</v>
      </c>
    </row>
    <row r="39" spans="1:4" ht="15.75" x14ac:dyDescent="0.25">
      <c r="A39" s="1">
        <v>0.39</v>
      </c>
      <c r="B39" s="2">
        <f t="shared" si="0"/>
        <v>1.4226722349780063E-2</v>
      </c>
      <c r="D39">
        <f>BETADIST(A39,Statistik!$F$42,Statistik!$F$43)</f>
        <v>0.82792194963426002</v>
      </c>
    </row>
    <row r="40" spans="1:4" ht="15.75" x14ac:dyDescent="0.25">
      <c r="A40" s="1">
        <v>0.4</v>
      </c>
      <c r="B40" s="2">
        <f t="shared" si="0"/>
        <v>1.3447650365740027E-2</v>
      </c>
      <c r="D40">
        <f>BETADIST(A40,Statistik!$F$42,Statistik!$F$43)</f>
        <v>0.84136960000000005</v>
      </c>
    </row>
    <row r="41" spans="1:4" ht="15.75" x14ac:dyDescent="0.25">
      <c r="A41" s="1">
        <v>0.41</v>
      </c>
      <c r="B41" s="2">
        <f t="shared" si="0"/>
        <v>1.2685753602139749E-2</v>
      </c>
      <c r="D41">
        <f>BETADIST(A41,Statistik!$F$42,Statistik!$F$43)</f>
        <v>0.8540553536021398</v>
      </c>
    </row>
    <row r="42" spans="1:4" ht="15.75" x14ac:dyDescent="0.25">
      <c r="A42" s="1">
        <v>0.42</v>
      </c>
      <c r="B42" s="2">
        <f t="shared" si="0"/>
        <v>1.194284864298012E-2</v>
      </c>
      <c r="D42">
        <f>BETADIST(A42,Statistik!$F$42,Statistik!$F$43)</f>
        <v>0.86599820224511992</v>
      </c>
    </row>
    <row r="43" spans="1:4" ht="15.75" x14ac:dyDescent="0.25">
      <c r="A43" s="1">
        <v>0.43</v>
      </c>
      <c r="B43" s="2">
        <f t="shared" si="0"/>
        <v>1.1220516603460018E-2</v>
      </c>
      <c r="D43">
        <f>BETADIST(A43,Statistik!$F$42,Statistik!$F$43)</f>
        <v>0.87721871884857994</v>
      </c>
    </row>
    <row r="44" spans="1:4" ht="15.75" x14ac:dyDescent="0.25">
      <c r="A44" s="1">
        <v>0.44</v>
      </c>
      <c r="B44" s="2">
        <f t="shared" si="0"/>
        <v>1.0520115931580087E-2</v>
      </c>
      <c r="D44">
        <f>BETADIST(A44,Statistik!$F$42,Statistik!$F$43)</f>
        <v>0.88773883478016002</v>
      </c>
    </row>
    <row r="45" spans="1:4" ht="15.75" x14ac:dyDescent="0.25">
      <c r="A45" s="1">
        <v>0.45</v>
      </c>
      <c r="B45" s="2">
        <f t="shared" si="0"/>
        <v>9.842794907339969E-3</v>
      </c>
      <c r="D45">
        <f>BETADIST(A45,Statistik!$F$42,Statistik!$F$43)</f>
        <v>0.89758162968749999</v>
      </c>
    </row>
    <row r="46" spans="1:4" ht="15.75" x14ac:dyDescent="0.25">
      <c r="A46" s="1">
        <v>0.46</v>
      </c>
      <c r="B46" s="2">
        <f t="shared" si="0"/>
        <v>9.1895038395399808E-3</v>
      </c>
      <c r="D46">
        <f>BETADIST(A46,Statistik!$F$42,Statistik!$F$43)</f>
        <v>0.90677113352703997</v>
      </c>
    </row>
    <row r="47" spans="1:4" ht="15.75" x14ac:dyDescent="0.25">
      <c r="A47" s="1">
        <v>0.47</v>
      </c>
      <c r="B47" s="2">
        <f t="shared" si="0"/>
        <v>8.5610069601800287E-3</v>
      </c>
      <c r="D47">
        <f>BETADIST(A47,Statistik!$F$42,Statistik!$F$43)</f>
        <v>0.91533214048722</v>
      </c>
    </row>
    <row r="48" spans="1:4" ht="15.75" x14ac:dyDescent="0.25">
      <c r="A48" s="1">
        <v>0.48</v>
      </c>
      <c r="B48" s="2">
        <f t="shared" si="0"/>
        <v>7.9578940164599654E-3</v>
      </c>
      <c r="D48">
        <f>BETADIST(A48,Statistik!$F$42,Statistik!$F$43)</f>
        <v>0.92329003450367997</v>
      </c>
    </row>
    <row r="49" spans="1:4" ht="15.75" x14ac:dyDescent="0.25">
      <c r="A49" s="1">
        <v>0.49</v>
      </c>
      <c r="B49" s="2">
        <f t="shared" si="0"/>
        <v>7.3805915603800676E-3</v>
      </c>
      <c r="D49">
        <f>BETADIST(A49,Statistik!$F$42,Statistik!$F$43)</f>
        <v>0.93067062606406004</v>
      </c>
    </row>
    <row r="50" spans="1:4" ht="15.75" x14ac:dyDescent="0.25">
      <c r="A50" s="1">
        <v>0.5</v>
      </c>
      <c r="B50" s="2">
        <f t="shared" si="0"/>
        <v>6.8293739359399641E-3</v>
      </c>
      <c r="D50">
        <f>BETADIST(A50,Statistik!$F$42,Statistik!$F$43)</f>
        <v>0.9375</v>
      </c>
    </row>
    <row r="51" spans="1:4" ht="15.75" x14ac:dyDescent="0.25">
      <c r="A51" s="1">
        <v>0.51</v>
      </c>
      <c r="B51" s="2">
        <f t="shared" si="0"/>
        <v>6.3043739639400131E-3</v>
      </c>
      <c r="D51">
        <f>BETADIST(A51,Statistik!$F$42,Statistik!$F$43)</f>
        <v>0.94380437396394001</v>
      </c>
    </row>
    <row r="52" spans="1:4" ht="15.75" x14ac:dyDescent="0.25">
      <c r="A52" s="1">
        <v>0.52</v>
      </c>
      <c r="B52" s="2">
        <f t="shared" si="0"/>
        <v>5.8055933243800206E-3</v>
      </c>
      <c r="D52">
        <f>BETADIST(A52,Statistik!$F$42,Statistik!$F$43)</f>
        <v>0.94960996728832003</v>
      </c>
    </row>
    <row r="53" spans="1:4" ht="15.75" x14ac:dyDescent="0.25">
      <c r="A53" s="1">
        <v>0.53</v>
      </c>
      <c r="B53" s="2">
        <f t="shared" si="0"/>
        <v>5.3329126364599633E-3</v>
      </c>
      <c r="D53">
        <f>BETADIST(A53,Statistik!$F$42,Statistik!$F$43)</f>
        <v>0.95494287992478</v>
      </c>
    </row>
    <row r="54" spans="1:4" ht="15.75" x14ac:dyDescent="0.25">
      <c r="A54" s="1">
        <v>0.54</v>
      </c>
      <c r="B54" s="2">
        <f t="shared" si="0"/>
        <v>4.8861012361799405E-3</v>
      </c>
      <c r="D54">
        <f>BETADIST(A54,Statistik!$F$42,Statistik!$F$43)</f>
        <v>0.95982898116095994</v>
      </c>
    </row>
    <row r="55" spans="1:4" ht="15.75" x14ac:dyDescent="0.25">
      <c r="A55" s="1">
        <v>0.55000000000000004</v>
      </c>
      <c r="B55" s="2">
        <f t="shared" si="0"/>
        <v>4.4648266515401325E-3</v>
      </c>
      <c r="D55">
        <f>BETADIST(A55,Statistik!$F$42,Statistik!$F$43)</f>
        <v>0.96429380781250007</v>
      </c>
    </row>
    <row r="56" spans="1:4" ht="15.75" x14ac:dyDescent="0.25">
      <c r="A56" s="1">
        <v>0.56000000000000005</v>
      </c>
      <c r="B56" s="2">
        <f t="shared" si="0"/>
        <v>4.0686637753399868E-3</v>
      </c>
      <c r="D56">
        <f>BETADIST(A56,Statistik!$F$42,Statistik!$F$43)</f>
        <v>0.96836247158784006</v>
      </c>
    </row>
    <row r="57" spans="1:4" ht="15.75" x14ac:dyDescent="0.25">
      <c r="A57" s="1">
        <v>0.56999999999999995</v>
      </c>
      <c r="B57" s="2">
        <f t="shared" si="0"/>
        <v>3.6971037355799652E-3</v>
      </c>
      <c r="D57">
        <f>BETADIST(A57,Statistik!$F$42,Statistik!$F$43)</f>
        <v>0.97205957532342002</v>
      </c>
    </row>
    <row r="58" spans="1:4" ht="15.75" x14ac:dyDescent="0.25">
      <c r="A58" s="1">
        <v>0.57999999999999996</v>
      </c>
      <c r="B58" s="2">
        <f t="shared" si="0"/>
        <v>3.3495624634599652E-3</v>
      </c>
      <c r="D58">
        <f>BETADIST(A58,Statistik!$F$42,Statistik!$F$43)</f>
        <v>0.97540913778687999</v>
      </c>
    </row>
    <row r="59" spans="1:4" ht="15.75" x14ac:dyDescent="0.25">
      <c r="A59" s="1">
        <v>0.59</v>
      </c>
      <c r="B59" s="2">
        <f t="shared" si="0"/>
        <v>3.0253889589800798E-3</v>
      </c>
      <c r="D59">
        <f>BETADIST(A59,Statistik!$F$42,Statistik!$F$43)</f>
        <v>0.97843452674586007</v>
      </c>
    </row>
    <row r="60" spans="1:4" ht="15.75" x14ac:dyDescent="0.25">
      <c r="A60" s="1">
        <v>0.6</v>
      </c>
      <c r="B60" s="2">
        <f t="shared" si="0"/>
        <v>2.7238732541399191E-3</v>
      </c>
      <c r="D60">
        <f>BETADIST(A60,Statistik!$F$42,Statistik!$F$43)</f>
        <v>0.98115839999999999</v>
      </c>
    </row>
    <row r="61" spans="1:4" ht="15.75" x14ac:dyDescent="0.25">
      <c r="A61" s="1">
        <v>0.61</v>
      </c>
      <c r="B61" s="2">
        <f t="shared" si="0"/>
        <v>2.4442540737399376E-3</v>
      </c>
      <c r="D61">
        <f>BETADIST(A61,Statistik!$F$42,Statistik!$F$43)</f>
        <v>0.98360265407373992</v>
      </c>
    </row>
    <row r="62" spans="1:4" ht="15.75" x14ac:dyDescent="0.25">
      <c r="A62" s="1">
        <v>0.62</v>
      </c>
      <c r="B62" s="2">
        <f t="shared" si="0"/>
        <v>2.185726193780102E-3</v>
      </c>
      <c r="D62">
        <f>BETADIST(A62,Statistik!$F$42,Statistik!$F$43)</f>
        <v>0.98578838026752003</v>
      </c>
    </row>
    <row r="63" spans="1:4" ht="15.75" x14ac:dyDescent="0.25">
      <c r="A63" s="1">
        <v>0.63</v>
      </c>
      <c r="B63" s="2">
        <f t="shared" si="0"/>
        <v>1.9474474974598976E-3</v>
      </c>
      <c r="D63">
        <f>BETADIST(A63,Statistik!$F$42,Statistik!$F$43)</f>
        <v>0.98773582776497992</v>
      </c>
    </row>
    <row r="64" spans="1:4" ht="15.75" x14ac:dyDescent="0.25">
      <c r="A64" s="1">
        <v>0.64</v>
      </c>
      <c r="B64" s="2">
        <f t="shared" si="0"/>
        <v>1.7285457287801176E-3</v>
      </c>
      <c r="D64">
        <f>BETADIST(A64,Statistik!$F$42,Statistik!$F$43)</f>
        <v>0.98946437349376004</v>
      </c>
    </row>
    <row r="65" spans="1:4" ht="15.75" x14ac:dyDescent="0.25">
      <c r="A65" s="1">
        <v>0.65</v>
      </c>
      <c r="B65" s="2">
        <f t="shared" si="0"/>
        <v>1.5281249437399946E-3</v>
      </c>
      <c r="D65">
        <f>BETADIST(A65,Statistik!$F$42,Statistik!$F$43)</f>
        <v>0.99099249843750004</v>
      </c>
    </row>
    <row r="66" spans="1:4" ht="15.75" x14ac:dyDescent="0.25">
      <c r="A66" s="1">
        <v>0.66</v>
      </c>
      <c r="B66" s="2">
        <f t="shared" ref="B66:B100" si="1">D66-D65</f>
        <v>1.3452716591400016E-3</v>
      </c>
      <c r="D66">
        <f>BETADIST(A66,Statistik!$F$42,Statistik!$F$43)</f>
        <v>0.99233777009664004</v>
      </c>
    </row>
    <row r="67" spans="1:4" ht="15.75" x14ac:dyDescent="0.25">
      <c r="A67" s="1">
        <v>0.67</v>
      </c>
      <c r="B67" s="2">
        <f t="shared" si="1"/>
        <v>1.1790606989799945E-3</v>
      </c>
      <c r="D67">
        <f>BETADIST(A67,Statistik!$F$42,Statistik!$F$43)</f>
        <v>0.99351683079562003</v>
      </c>
    </row>
    <row r="68" spans="1:4" ht="15.75" x14ac:dyDescent="0.25">
      <c r="A68" s="1">
        <v>0.68</v>
      </c>
      <c r="B68" s="2">
        <f t="shared" si="1"/>
        <v>1.028560738460027E-3</v>
      </c>
      <c r="D68">
        <f>BETADIST(A68,Statistik!$F$42,Statistik!$F$43)</f>
        <v>0.99454539153408006</v>
      </c>
    </row>
    <row r="69" spans="1:4" ht="15.75" x14ac:dyDescent="0.25">
      <c r="A69" s="1">
        <v>0.69</v>
      </c>
      <c r="B69" s="2">
        <f t="shared" si="1"/>
        <v>8.9283954557994871E-4</v>
      </c>
      <c r="D69">
        <f>BETADIST(A69,Statistik!$F$42,Statistik!$F$43)</f>
        <v>0.99543823107966001</v>
      </c>
    </row>
    <row r="70" spans="1:4" ht="15.75" x14ac:dyDescent="0.25">
      <c r="A70" s="1">
        <v>0.7</v>
      </c>
      <c r="B70" s="2">
        <f t="shared" si="1"/>
        <v>7.7096892034000941E-4</v>
      </c>
      <c r="D70">
        <f>BETADIST(A70,Statistik!$F$42,Statistik!$F$43)</f>
        <v>0.99620920000000002</v>
      </c>
    </row>
    <row r="71" spans="1:4" ht="15.75" x14ac:dyDescent="0.25">
      <c r="A71" s="1">
        <v>0.71</v>
      </c>
      <c r="B71" s="2">
        <f t="shared" si="1"/>
        <v>6.6202933154002608E-4</v>
      </c>
      <c r="D71">
        <f>BETADIST(A71,Statistik!$F$42,Statistik!$F$43)</f>
        <v>0.99687122933154004</v>
      </c>
    </row>
    <row r="72" spans="1:4" ht="15.75" x14ac:dyDescent="0.25">
      <c r="A72" s="1">
        <v>0.72</v>
      </c>
      <c r="B72" s="2">
        <f t="shared" si="1"/>
        <v>5.6511425117999892E-4</v>
      </c>
      <c r="D72">
        <f>BETADIST(A72,Statistik!$F$42,Statistik!$F$43)</f>
        <v>0.99743634358272004</v>
      </c>
    </row>
    <row r="73" spans="1:4" ht="15.75" x14ac:dyDescent="0.25">
      <c r="A73" s="1">
        <v>0.73</v>
      </c>
      <c r="B73" s="2">
        <f t="shared" si="1"/>
        <v>4.7933418645995651E-4</v>
      </c>
      <c r="D73">
        <f>BETADIST(A73,Statistik!$F$42,Statistik!$F$43)</f>
        <v>0.99791567776918</v>
      </c>
    </row>
    <row r="74" spans="1:4" ht="15.75" x14ac:dyDescent="0.25">
      <c r="A74" s="1">
        <v>0.74</v>
      </c>
      <c r="B74" s="2">
        <f t="shared" si="1"/>
        <v>4.0382040938002906E-4</v>
      </c>
      <c r="D74">
        <f>BETADIST(A74,Statistik!$F$42,Statistik!$F$43)</f>
        <v>0.99831949817856003</v>
      </c>
    </row>
    <row r="75" spans="1:4" ht="15.75" x14ac:dyDescent="0.25">
      <c r="A75" s="1">
        <v>0.75</v>
      </c>
      <c r="B75" s="2">
        <f t="shared" si="1"/>
        <v>3.3772838393997251E-4</v>
      </c>
      <c r="D75">
        <f>BETADIST(A75,Statistik!$F$42,Statistik!$F$43)</f>
        <v>0.9986572265625</v>
      </c>
    </row>
    <row r="76" spans="1:4" ht="15.75" x14ac:dyDescent="0.25">
      <c r="A76" s="1">
        <v>0.76</v>
      </c>
      <c r="B76" s="2">
        <f t="shared" si="1"/>
        <v>2.8024089093992011E-4</v>
      </c>
      <c r="D76">
        <f>BETADIST(A76,Statistik!$F$42,Statistik!$F$43)</f>
        <v>0.99893746745343992</v>
      </c>
    </row>
    <row r="77" spans="1:4" ht="15.75" x14ac:dyDescent="0.25">
      <c r="A77" s="1">
        <v>0.77</v>
      </c>
      <c r="B77" s="2">
        <f t="shared" si="1"/>
        <v>2.3057085038002967E-4</v>
      </c>
      <c r="D77">
        <f>BETADIST(A77,Statistik!$F$42,Statistik!$F$43)</f>
        <v>0.99916803830381995</v>
      </c>
    </row>
    <row r="78" spans="1:4" ht="15.75" x14ac:dyDescent="0.25">
      <c r="A78" s="1">
        <v>0.78</v>
      </c>
      <c r="B78" s="2">
        <f t="shared" si="1"/>
        <v>1.8796384146002598E-4</v>
      </c>
      <c r="D78">
        <f>BETADIST(A78,Statistik!$F$42,Statistik!$F$43)</f>
        <v>0.99935600214527998</v>
      </c>
    </row>
    <row r="79" spans="1:4" ht="15.75" x14ac:dyDescent="0.25">
      <c r="A79" s="1">
        <v>0.79</v>
      </c>
      <c r="B79" s="2">
        <f t="shared" si="1"/>
        <v>1.5170032017997048E-4</v>
      </c>
      <c r="D79">
        <f>BETADIST(A79,Statistik!$F$42,Statistik!$F$43)</f>
        <v>0.99950770246545995</v>
      </c>
    </row>
    <row r="80" spans="1:4" ht="15.75" x14ac:dyDescent="0.25">
      <c r="A80" s="1">
        <v>0.8</v>
      </c>
      <c r="B80" s="2">
        <f t="shared" si="1"/>
        <v>1.210975345400378E-4</v>
      </c>
      <c r="D80">
        <f>BETADIST(A80,Statistik!$F$42,Statistik!$F$43)</f>
        <v>0.99962879999999998</v>
      </c>
    </row>
    <row r="81" spans="1:4" ht="15.75" x14ac:dyDescent="0.25">
      <c r="A81" s="1">
        <v>0.81</v>
      </c>
      <c r="B81" s="2">
        <f t="shared" si="1"/>
        <v>9.5511137339965302E-5</v>
      </c>
      <c r="D81">
        <f>BETADIST(A81,Statistik!$F$42,Statistik!$F$43)</f>
        <v>0.99972431113733995</v>
      </c>
    </row>
    <row r="82" spans="1:4" ht="15.75" x14ac:dyDescent="0.25">
      <c r="A82" s="1">
        <v>0.82</v>
      </c>
      <c r="B82" s="2">
        <f t="shared" si="1"/>
        <v>7.4336496580063027E-5</v>
      </c>
      <c r="D82">
        <f>BETADIST(A82,Statistik!$F$42,Statistik!$F$43)</f>
        <v>0.99979864763392001</v>
      </c>
    </row>
    <row r="83" spans="1:4" ht="15.75" x14ac:dyDescent="0.25">
      <c r="A83" s="1">
        <v>0.83</v>
      </c>
      <c r="B83" s="2">
        <f t="shared" si="1"/>
        <v>5.700970346000922E-5</v>
      </c>
      <c r="D83">
        <f>BETADIST(A83,Statistik!$F$42,Statistik!$F$43)</f>
        <v>0.99985565733738002</v>
      </c>
    </row>
    <row r="84" spans="1:4" ht="15.75" x14ac:dyDescent="0.25">
      <c r="A84" s="1">
        <v>0.84</v>
      </c>
      <c r="B84" s="2">
        <f t="shared" si="1"/>
        <v>4.3008277979983411E-5</v>
      </c>
      <c r="D84">
        <f>BETADIST(A84,Statistik!$F$42,Statistik!$F$43)</f>
        <v>0.99989866561536</v>
      </c>
    </row>
    <row r="85" spans="1:4" ht="15.75" x14ac:dyDescent="0.25">
      <c r="A85" s="1">
        <v>0.85</v>
      </c>
      <c r="B85" s="2">
        <f t="shared" si="1"/>
        <v>3.1851572139918183E-5</v>
      </c>
      <c r="D85">
        <f>BETADIST(A85,Statistik!$F$42,Statistik!$F$43)</f>
        <v>0.99993051718749992</v>
      </c>
    </row>
    <row r="86" spans="1:4" ht="15.75" x14ac:dyDescent="0.25">
      <c r="A86" s="1">
        <v>0.86</v>
      </c>
      <c r="B86" s="2">
        <f t="shared" si="1"/>
        <v>2.3100870740089263E-5</v>
      </c>
      <c r="D86">
        <f>BETADIST(A86,Statistik!$F$42,Statistik!$F$43)</f>
        <v>0.99995361805824001</v>
      </c>
    </row>
    <row r="87" spans="1:4" ht="15.75" x14ac:dyDescent="0.25">
      <c r="A87" s="1">
        <v>0.87</v>
      </c>
      <c r="B87" s="2">
        <f t="shared" si="1"/>
        <v>1.6359189779935335E-5</v>
      </c>
      <c r="D87">
        <f>BETADIST(A87,Statistik!$F$42,Statistik!$F$43)</f>
        <v>0.99996997724801995</v>
      </c>
    </row>
    <row r="88" spans="1:4" ht="15.75" x14ac:dyDescent="0.25">
      <c r="A88" s="1">
        <v>0.88</v>
      </c>
      <c r="B88" s="2">
        <f t="shared" si="1"/>
        <v>1.1270772459992529E-5</v>
      </c>
      <c r="D88">
        <f>BETADIST(A88,Statistik!$F$42,Statistik!$F$43)</f>
        <v>0.99998124802047994</v>
      </c>
    </row>
    <row r="89" spans="1:4" ht="15.75" x14ac:dyDescent="0.25">
      <c r="A89" s="1">
        <v>0.89</v>
      </c>
      <c r="B89" s="2">
        <f t="shared" si="1"/>
        <v>7.5202827800602279E-6</v>
      </c>
      <c r="D89">
        <f>BETADIST(A89,Statistik!$F$42,Statistik!$F$43)</f>
        <v>0.99998876830326</v>
      </c>
    </row>
    <row r="90" spans="1:4" ht="15.75" x14ac:dyDescent="0.25">
      <c r="A90" s="1">
        <v>0.9</v>
      </c>
      <c r="B90" s="2">
        <f t="shared" si="1"/>
        <v>4.8316967400374722E-6</v>
      </c>
      <c r="D90">
        <f>BETADIST(A90,Statistik!$F$42,Statistik!$F$43)</f>
        <v>0.99999360000000004</v>
      </c>
    </row>
    <row r="91" spans="1:4" ht="15.75" x14ac:dyDescent="0.25">
      <c r="A91" s="1">
        <v>0.91</v>
      </c>
      <c r="B91" s="2">
        <f t="shared" si="1"/>
        <v>2.9668911399882703E-6</v>
      </c>
      <c r="D91">
        <f>BETADIST(A91,Statistik!$F$42,Statistik!$F$43)</f>
        <v>0.99999656689114003</v>
      </c>
    </row>
    <row r="92" spans="1:4" ht="15.75" x14ac:dyDescent="0.25">
      <c r="A92" s="1">
        <v>0.92</v>
      </c>
      <c r="B92" s="2">
        <f t="shared" si="1"/>
        <v>1.7239299799909347E-6</v>
      </c>
      <c r="D92">
        <f>BETADIST(A92,Statistik!$F$42,Statistik!$F$43)</f>
        <v>0.99999829082112002</v>
      </c>
    </row>
    <row r="93" spans="1:4" ht="15.75" x14ac:dyDescent="0.25">
      <c r="A93" s="1">
        <v>0.93</v>
      </c>
      <c r="B93" s="2">
        <f t="shared" si="1"/>
        <v>9.3504845999348163E-7</v>
      </c>
      <c r="D93">
        <f>BETADIST(A93,Statistik!$F$42,Statistik!$F$43)</f>
        <v>0.99999922586958001</v>
      </c>
    </row>
    <row r="94" spans="1:4" ht="15.75" x14ac:dyDescent="0.25">
      <c r="A94" s="1">
        <v>0.94</v>
      </c>
      <c r="B94" s="2">
        <f t="shared" si="1"/>
        <v>4.643345800081633E-7</v>
      </c>
      <c r="D94">
        <f>BETADIST(A94,Statistik!$F$42,Statistik!$F$43)</f>
        <v>0.99999969020416002</v>
      </c>
    </row>
    <row r="95" spans="1:4" ht="15.75" x14ac:dyDescent="0.25">
      <c r="A95" s="1">
        <v>0.95</v>
      </c>
      <c r="B95" s="2">
        <f t="shared" si="1"/>
        <v>2.051083399789988E-7</v>
      </c>
      <c r="D95">
        <f>BETADIST(A95,Statistik!$F$42,Statistik!$F$43)</f>
        <v>0.9999998953125</v>
      </c>
    </row>
    <row r="96" spans="1:4" ht="15.75" x14ac:dyDescent="0.25">
      <c r="A96" s="1">
        <v>0.96</v>
      </c>
      <c r="B96" s="2">
        <f t="shared" si="1"/>
        <v>7.6998539988437642E-8</v>
      </c>
      <c r="D96">
        <f>BETADIST(A96,Statistik!$F$42,Statistik!$F$43)</f>
        <v>0.99999997231103999</v>
      </c>
    </row>
    <row r="97" spans="1:4" ht="15.75" x14ac:dyDescent="0.25">
      <c r="A97" s="1">
        <v>0.97</v>
      </c>
      <c r="B97" s="2">
        <f t="shared" si="1"/>
        <v>2.2717180025999539E-8</v>
      </c>
      <c r="D97">
        <f>BETADIST(A97,Statistik!$F$42,Statistik!$F$43)</f>
        <v>0.99999999502822001</v>
      </c>
    </row>
    <row r="98" spans="1:4" ht="15.75" x14ac:dyDescent="0.25">
      <c r="A98" s="1">
        <v>0.98</v>
      </c>
      <c r="B98" s="2">
        <f t="shared" si="1"/>
        <v>4.5314599850243553E-9</v>
      </c>
      <c r="D98">
        <f>BETADIST(A98,Statistik!$F$42,Statistik!$F$43)</f>
        <v>0.99999999955968</v>
      </c>
    </row>
    <row r="99" spans="1:4" ht="15.75" x14ac:dyDescent="0.25">
      <c r="A99" s="1">
        <v>0.99</v>
      </c>
      <c r="B99" s="2">
        <f t="shared" si="1"/>
        <v>4.3337999855452836E-10</v>
      </c>
      <c r="D99">
        <f>BETADIST(A99,Statistik!$F$42,Statistik!$F$43)</f>
        <v>0.99999999999306</v>
      </c>
    </row>
    <row r="100" spans="1:4" ht="15.75" x14ac:dyDescent="0.25">
      <c r="A100" s="1">
        <v>1</v>
      </c>
      <c r="B100" s="2">
        <f t="shared" si="1"/>
        <v>6.9400041269318535E-12</v>
      </c>
      <c r="D100">
        <f>BETADIST(A100,Statistik!$F$42,Statistik!$F$43)</f>
        <v>1</v>
      </c>
    </row>
  </sheetData>
  <sheetProtection password="D11D" sheet="1" objects="1" scenarios="1"/>
  <phoneticPr fontId="2" type="noConversion"/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5"/>
  <sheetViews>
    <sheetView workbookViewId="0">
      <selection activeCell="A17" sqref="A17"/>
    </sheetView>
  </sheetViews>
  <sheetFormatPr defaultRowHeight="12.75" x14ac:dyDescent="0.2"/>
  <cols>
    <col min="1" max="2" width="12.85546875" style="108" customWidth="1"/>
    <col min="3" max="3" width="13.5703125" style="108" customWidth="1"/>
    <col min="4" max="4" width="13.5703125" style="109" customWidth="1"/>
    <col min="5" max="16384" width="9.140625" style="108"/>
  </cols>
  <sheetData>
    <row r="1" spans="1:7" x14ac:dyDescent="0.2">
      <c r="A1" s="46" t="s">
        <v>82</v>
      </c>
      <c r="B1" s="46" t="s">
        <v>75</v>
      </c>
      <c r="C1" s="108" t="s">
        <v>83</v>
      </c>
      <c r="D1" s="109" t="s">
        <v>84</v>
      </c>
      <c r="F1" s="46"/>
      <c r="G1" s="46"/>
    </row>
    <row r="2" spans="1:7" x14ac:dyDescent="0.2">
      <c r="A2" s="110">
        <v>5.33</v>
      </c>
      <c r="B2" s="110">
        <v>0.52</v>
      </c>
      <c r="C2" s="13">
        <v>3.1</v>
      </c>
      <c r="D2" s="109">
        <v>13</v>
      </c>
    </row>
    <row r="3" spans="1:7" x14ac:dyDescent="0.2">
      <c r="A3" s="46">
        <v>22.64</v>
      </c>
      <c r="B3" s="46">
        <v>0.22</v>
      </c>
      <c r="C3" s="13">
        <v>3.4</v>
      </c>
      <c r="D3" s="109">
        <v>6.1</v>
      </c>
    </row>
    <row r="4" spans="1:7" x14ac:dyDescent="0.2">
      <c r="A4" s="46">
        <v>32.22</v>
      </c>
      <c r="B4" s="46">
        <v>30</v>
      </c>
      <c r="C4" s="13">
        <v>3.7</v>
      </c>
      <c r="D4" s="109">
        <v>1</v>
      </c>
    </row>
    <row r="5" spans="1:7" x14ac:dyDescent="0.2">
      <c r="A5" s="46">
        <v>18.82</v>
      </c>
      <c r="B5" s="46">
        <v>0.91</v>
      </c>
      <c r="C5" s="13">
        <v>4.3</v>
      </c>
      <c r="D5" s="109">
        <v>1</v>
      </c>
    </row>
    <row r="6" spans="1:7" x14ac:dyDescent="0.2">
      <c r="A6" s="110">
        <v>3.35</v>
      </c>
      <c r="B6" s="110">
        <v>1.92</v>
      </c>
      <c r="C6" s="13">
        <v>4.5999999999999996</v>
      </c>
      <c r="D6" s="109">
        <v>2.9</v>
      </c>
    </row>
    <row r="7" spans="1:7" x14ac:dyDescent="0.2">
      <c r="A7" s="110">
        <v>9.58</v>
      </c>
      <c r="B7" s="110">
        <v>22.28</v>
      </c>
      <c r="C7" s="13">
        <v>5</v>
      </c>
      <c r="D7" s="109">
        <v>1</v>
      </c>
    </row>
    <row r="8" spans="1:7" x14ac:dyDescent="0.2">
      <c r="A8" s="110">
        <v>15.14</v>
      </c>
      <c r="B8" s="110">
        <v>7.44</v>
      </c>
      <c r="C8" s="13">
        <v>6.5</v>
      </c>
      <c r="D8" s="109">
        <v>2.8</v>
      </c>
    </row>
    <row r="9" spans="1:7" x14ac:dyDescent="0.2">
      <c r="A9" s="110">
        <v>443.37454954068539</v>
      </c>
      <c r="B9" s="110">
        <v>0.6</v>
      </c>
      <c r="C9" s="13">
        <v>7.3</v>
      </c>
      <c r="D9" s="109">
        <v>7.39</v>
      </c>
    </row>
    <row r="10" spans="1:7" x14ac:dyDescent="0.2">
      <c r="C10" s="13">
        <v>7.7</v>
      </c>
      <c r="D10" s="109">
        <v>6.2</v>
      </c>
    </row>
    <row r="11" spans="1:7" x14ac:dyDescent="0.2">
      <c r="A11" s="108" t="s">
        <v>86</v>
      </c>
      <c r="B11" s="109" t="s">
        <v>86</v>
      </c>
      <c r="C11" s="13">
        <v>8</v>
      </c>
      <c r="D11" s="109">
        <v>0.08</v>
      </c>
    </row>
    <row r="12" spans="1:7" x14ac:dyDescent="0.2">
      <c r="C12" s="13">
        <v>8</v>
      </c>
      <c r="D12" s="109">
        <v>0.73</v>
      </c>
    </row>
    <row r="13" spans="1:7" x14ac:dyDescent="0.2">
      <c r="C13" s="13">
        <v>9.1</v>
      </c>
      <c r="D13" s="109">
        <v>0.9</v>
      </c>
    </row>
    <row r="14" spans="1:7" x14ac:dyDescent="0.2">
      <c r="C14" s="13">
        <v>9.1999999999999993</v>
      </c>
      <c r="D14" s="109">
        <v>0.62</v>
      </c>
    </row>
    <row r="15" spans="1:7" x14ac:dyDescent="0.2">
      <c r="C15" s="13">
        <v>9.3000000000000007</v>
      </c>
      <c r="D15" s="109">
        <v>2.15</v>
      </c>
    </row>
    <row r="16" spans="1:7" x14ac:dyDescent="0.2">
      <c r="C16" s="13">
        <v>9.6</v>
      </c>
      <c r="D16" s="109">
        <v>0.26</v>
      </c>
    </row>
    <row r="17" spans="3:4" x14ac:dyDescent="0.2">
      <c r="C17" s="13">
        <v>9.8000000000000007</v>
      </c>
      <c r="D17" s="109">
        <v>1.21</v>
      </c>
    </row>
    <row r="18" spans="3:4" x14ac:dyDescent="0.2">
      <c r="C18" s="13">
        <v>10</v>
      </c>
      <c r="D18" s="109">
        <v>1.25</v>
      </c>
    </row>
    <row r="19" spans="3:4" x14ac:dyDescent="0.2">
      <c r="C19" s="13">
        <v>10</v>
      </c>
      <c r="D19" s="109">
        <v>0.8</v>
      </c>
    </row>
    <row r="20" spans="3:4" x14ac:dyDescent="0.2">
      <c r="C20" s="13">
        <v>10</v>
      </c>
      <c r="D20" s="109">
        <v>1.92</v>
      </c>
    </row>
    <row r="21" spans="3:4" x14ac:dyDescent="0.2">
      <c r="C21" s="13">
        <v>11</v>
      </c>
      <c r="D21" s="109">
        <v>5.6</v>
      </c>
    </row>
    <row r="22" spans="3:4" x14ac:dyDescent="0.2">
      <c r="C22" s="13">
        <v>11</v>
      </c>
      <c r="D22" s="109">
        <v>1.18</v>
      </c>
    </row>
    <row r="23" spans="3:4" x14ac:dyDescent="0.2">
      <c r="C23" s="13">
        <v>11</v>
      </c>
      <c r="D23" s="109">
        <v>0.16</v>
      </c>
    </row>
    <row r="24" spans="3:4" x14ac:dyDescent="0.2">
      <c r="C24" s="13">
        <v>11</v>
      </c>
      <c r="D24" s="109">
        <v>0.315</v>
      </c>
    </row>
    <row r="25" spans="3:4" x14ac:dyDescent="0.2">
      <c r="C25" s="13">
        <v>12</v>
      </c>
      <c r="D25" s="109">
        <v>0.6</v>
      </c>
    </row>
    <row r="26" spans="3:4" x14ac:dyDescent="0.2">
      <c r="C26" s="13">
        <v>12</v>
      </c>
      <c r="D26" s="109">
        <v>0.6</v>
      </c>
    </row>
    <row r="27" spans="3:4" x14ac:dyDescent="0.2">
      <c r="C27" s="13">
        <v>12</v>
      </c>
      <c r="D27" s="109">
        <v>5.23</v>
      </c>
    </row>
    <row r="28" spans="3:4" x14ac:dyDescent="0.2">
      <c r="C28" s="13">
        <v>12</v>
      </c>
      <c r="D28" s="109">
        <v>1.49</v>
      </c>
    </row>
    <row r="29" spans="3:4" x14ac:dyDescent="0.2">
      <c r="C29" s="13">
        <v>13</v>
      </c>
      <c r="D29" s="109">
        <v>0.98</v>
      </c>
    </row>
    <row r="30" spans="3:4" x14ac:dyDescent="0.2">
      <c r="C30" s="13">
        <v>13</v>
      </c>
      <c r="D30" s="109">
        <v>5.7000000000000002E-2</v>
      </c>
    </row>
    <row r="31" spans="3:4" x14ac:dyDescent="0.2">
      <c r="C31" s="13">
        <v>13</v>
      </c>
      <c r="D31" s="109">
        <v>1.1499999999999999</v>
      </c>
    </row>
    <row r="32" spans="3:4" x14ac:dyDescent="0.2">
      <c r="C32" s="13">
        <v>13</v>
      </c>
    </row>
    <row r="33" spans="3:4" x14ac:dyDescent="0.2">
      <c r="C33" s="13">
        <v>14</v>
      </c>
      <c r="D33" s="109" t="s">
        <v>85</v>
      </c>
    </row>
    <row r="34" spans="3:4" x14ac:dyDescent="0.2">
      <c r="C34" s="13">
        <v>14</v>
      </c>
    </row>
    <row r="35" spans="3:4" x14ac:dyDescent="0.2">
      <c r="C35" s="13">
        <v>14</v>
      </c>
    </row>
    <row r="36" spans="3:4" x14ac:dyDescent="0.2">
      <c r="C36" s="13">
        <v>14</v>
      </c>
    </row>
    <row r="37" spans="3:4" x14ac:dyDescent="0.2">
      <c r="C37" s="13">
        <v>14</v>
      </c>
    </row>
    <row r="38" spans="3:4" x14ac:dyDescent="0.2">
      <c r="C38" s="13">
        <v>14</v>
      </c>
    </row>
    <row r="39" spans="3:4" x14ac:dyDescent="0.2">
      <c r="C39" s="13">
        <v>14</v>
      </c>
    </row>
    <row r="40" spans="3:4" x14ac:dyDescent="0.2">
      <c r="C40" s="13">
        <v>14</v>
      </c>
    </row>
    <row r="41" spans="3:4" x14ac:dyDescent="0.2">
      <c r="C41" s="13">
        <v>14</v>
      </c>
    </row>
    <row r="42" spans="3:4" x14ac:dyDescent="0.2">
      <c r="C42" s="13">
        <v>15</v>
      </c>
    </row>
    <row r="43" spans="3:4" x14ac:dyDescent="0.2">
      <c r="C43" s="13">
        <v>15</v>
      </c>
    </row>
    <row r="44" spans="3:4" x14ac:dyDescent="0.2">
      <c r="C44" s="13">
        <v>15</v>
      </c>
    </row>
    <row r="45" spans="3:4" x14ac:dyDescent="0.2">
      <c r="C45" s="13">
        <v>16</v>
      </c>
    </row>
    <row r="46" spans="3:4" x14ac:dyDescent="0.2">
      <c r="C46" s="13">
        <v>16</v>
      </c>
    </row>
    <row r="47" spans="3:4" x14ac:dyDescent="0.2">
      <c r="C47" s="13">
        <v>17</v>
      </c>
    </row>
    <row r="48" spans="3:4" x14ac:dyDescent="0.2">
      <c r="C48" s="13">
        <v>18</v>
      </c>
    </row>
    <row r="49" spans="3:3" x14ac:dyDescent="0.2">
      <c r="C49" s="13">
        <v>19</v>
      </c>
    </row>
    <row r="50" spans="3:3" x14ac:dyDescent="0.2">
      <c r="C50" s="13">
        <v>19</v>
      </c>
    </row>
    <row r="51" spans="3:3" x14ac:dyDescent="0.2">
      <c r="C51" s="13">
        <v>19</v>
      </c>
    </row>
    <row r="52" spans="3:3" x14ac:dyDescent="0.2">
      <c r="C52" s="13">
        <v>20</v>
      </c>
    </row>
    <row r="53" spans="3:3" x14ac:dyDescent="0.2">
      <c r="C53" s="13">
        <v>20</v>
      </c>
    </row>
    <row r="54" spans="3:3" x14ac:dyDescent="0.2">
      <c r="C54" s="13">
        <v>20</v>
      </c>
    </row>
    <row r="55" spans="3:3" x14ac:dyDescent="0.2">
      <c r="C55" s="13">
        <v>21</v>
      </c>
    </row>
    <row r="56" spans="3:3" x14ac:dyDescent="0.2">
      <c r="C56" s="13">
        <v>21</v>
      </c>
    </row>
    <row r="57" spans="3:3" x14ac:dyDescent="0.2">
      <c r="C57" s="13">
        <v>21</v>
      </c>
    </row>
    <row r="58" spans="3:3" x14ac:dyDescent="0.2">
      <c r="C58" s="13">
        <v>21</v>
      </c>
    </row>
    <row r="59" spans="3:3" x14ac:dyDescent="0.2">
      <c r="C59" s="13">
        <v>21</v>
      </c>
    </row>
    <row r="60" spans="3:3" x14ac:dyDescent="0.2">
      <c r="C60" s="13">
        <v>22</v>
      </c>
    </row>
    <row r="61" spans="3:3" x14ac:dyDescent="0.2">
      <c r="C61" s="13">
        <v>22</v>
      </c>
    </row>
    <row r="62" spans="3:3" x14ac:dyDescent="0.2">
      <c r="C62" s="13">
        <v>22</v>
      </c>
    </row>
    <row r="63" spans="3:3" x14ac:dyDescent="0.2">
      <c r="C63" s="13">
        <v>23</v>
      </c>
    </row>
    <row r="64" spans="3:3" x14ac:dyDescent="0.2">
      <c r="C64" s="13">
        <v>23</v>
      </c>
    </row>
    <row r="65" spans="3:3" x14ac:dyDescent="0.2">
      <c r="C65" s="13">
        <v>25</v>
      </c>
    </row>
    <row r="66" spans="3:3" x14ac:dyDescent="0.2">
      <c r="C66" s="13">
        <v>25</v>
      </c>
    </row>
    <row r="67" spans="3:3" x14ac:dyDescent="0.2">
      <c r="C67" s="13">
        <v>25</v>
      </c>
    </row>
    <row r="68" spans="3:3" x14ac:dyDescent="0.2">
      <c r="C68" s="13">
        <v>27</v>
      </c>
    </row>
    <row r="69" spans="3:3" x14ac:dyDescent="0.2">
      <c r="C69" s="13">
        <v>27</v>
      </c>
    </row>
    <row r="70" spans="3:3" x14ac:dyDescent="0.2">
      <c r="C70" s="13">
        <v>28</v>
      </c>
    </row>
    <row r="71" spans="3:3" x14ac:dyDescent="0.2">
      <c r="C71" s="13">
        <v>28</v>
      </c>
    </row>
    <row r="72" spans="3:3" x14ac:dyDescent="0.2">
      <c r="C72" s="13">
        <v>29</v>
      </c>
    </row>
    <row r="73" spans="3:3" x14ac:dyDescent="0.2">
      <c r="C73" s="13">
        <v>29</v>
      </c>
    </row>
    <row r="74" spans="3:3" x14ac:dyDescent="0.2">
      <c r="C74" s="13">
        <v>30</v>
      </c>
    </row>
    <row r="75" spans="3:3" x14ac:dyDescent="0.2">
      <c r="C75" s="13">
        <v>30.5</v>
      </c>
    </row>
    <row r="76" spans="3:3" x14ac:dyDescent="0.2">
      <c r="C76" s="13">
        <v>31</v>
      </c>
    </row>
    <row r="77" spans="3:3" x14ac:dyDescent="0.2">
      <c r="C77" s="13">
        <v>31</v>
      </c>
    </row>
    <row r="78" spans="3:3" x14ac:dyDescent="0.2">
      <c r="C78" s="13">
        <v>31</v>
      </c>
    </row>
    <row r="79" spans="3:3" x14ac:dyDescent="0.2">
      <c r="C79" s="13">
        <v>31</v>
      </c>
    </row>
    <row r="80" spans="3:3" x14ac:dyDescent="0.2">
      <c r="C80" s="13">
        <v>31</v>
      </c>
    </row>
    <row r="81" spans="3:3" x14ac:dyDescent="0.2">
      <c r="C81" s="13">
        <v>32</v>
      </c>
    </row>
    <row r="82" spans="3:3" x14ac:dyDescent="0.2">
      <c r="C82" s="13">
        <v>32</v>
      </c>
    </row>
    <row r="83" spans="3:3" x14ac:dyDescent="0.2">
      <c r="C83" s="13">
        <v>33</v>
      </c>
    </row>
    <row r="84" spans="3:3" x14ac:dyDescent="0.2">
      <c r="C84" s="13">
        <v>33</v>
      </c>
    </row>
    <row r="85" spans="3:3" x14ac:dyDescent="0.2">
      <c r="C85" s="13">
        <v>34</v>
      </c>
    </row>
    <row r="86" spans="3:3" x14ac:dyDescent="0.2">
      <c r="C86" s="13">
        <v>35</v>
      </c>
    </row>
    <row r="87" spans="3:3" x14ac:dyDescent="0.2">
      <c r="C87" s="13">
        <v>36</v>
      </c>
    </row>
    <row r="88" spans="3:3" x14ac:dyDescent="0.2">
      <c r="C88" s="13">
        <v>36</v>
      </c>
    </row>
    <row r="89" spans="3:3" x14ac:dyDescent="0.2">
      <c r="C89" s="13">
        <v>40</v>
      </c>
    </row>
    <row r="90" spans="3:3" x14ac:dyDescent="0.2">
      <c r="C90" s="13">
        <v>40</v>
      </c>
    </row>
    <row r="91" spans="3:3" x14ac:dyDescent="0.2">
      <c r="C91" s="13">
        <v>40</v>
      </c>
    </row>
    <row r="92" spans="3:3" x14ac:dyDescent="0.2">
      <c r="C92" s="13">
        <v>44</v>
      </c>
    </row>
    <row r="93" spans="3:3" x14ac:dyDescent="0.2">
      <c r="C93" s="13">
        <v>44</v>
      </c>
    </row>
    <row r="94" spans="3:3" x14ac:dyDescent="0.2">
      <c r="C94" s="13">
        <v>45</v>
      </c>
    </row>
    <row r="95" spans="3:3" x14ac:dyDescent="0.2">
      <c r="C95" s="13">
        <v>45</v>
      </c>
    </row>
    <row r="96" spans="3:3" x14ac:dyDescent="0.2">
      <c r="C96" s="13">
        <v>45</v>
      </c>
    </row>
    <row r="97" spans="3:3" x14ac:dyDescent="0.2">
      <c r="C97" s="13">
        <v>45</v>
      </c>
    </row>
    <row r="98" spans="3:3" x14ac:dyDescent="0.2">
      <c r="C98" s="13">
        <v>50</v>
      </c>
    </row>
    <row r="99" spans="3:3" x14ac:dyDescent="0.2">
      <c r="C99" s="13">
        <v>50</v>
      </c>
    </row>
    <row r="100" spans="3:3" x14ac:dyDescent="0.2">
      <c r="C100" s="13">
        <v>50</v>
      </c>
    </row>
    <row r="101" spans="3:3" x14ac:dyDescent="0.2">
      <c r="C101" s="13">
        <v>50</v>
      </c>
    </row>
    <row r="102" spans="3:3" x14ac:dyDescent="0.2">
      <c r="C102" s="13">
        <v>51</v>
      </c>
    </row>
    <row r="103" spans="3:3" x14ac:dyDescent="0.2">
      <c r="C103" s="13">
        <v>51</v>
      </c>
    </row>
    <row r="104" spans="3:3" x14ac:dyDescent="0.2">
      <c r="C104" s="13">
        <v>54</v>
      </c>
    </row>
    <row r="105" spans="3:3" x14ac:dyDescent="0.2">
      <c r="C105" s="13">
        <v>55</v>
      </c>
    </row>
    <row r="106" spans="3:3" x14ac:dyDescent="0.2">
      <c r="C106" s="13">
        <v>55</v>
      </c>
    </row>
    <row r="107" spans="3:3" x14ac:dyDescent="0.2">
      <c r="C107" s="13">
        <v>59</v>
      </c>
    </row>
    <row r="108" spans="3:3" x14ac:dyDescent="0.2">
      <c r="C108" s="13">
        <v>59</v>
      </c>
    </row>
    <row r="109" spans="3:3" x14ac:dyDescent="0.2">
      <c r="C109" s="13">
        <v>61</v>
      </c>
    </row>
    <row r="110" spans="3:3" x14ac:dyDescent="0.2">
      <c r="C110" s="13">
        <v>63</v>
      </c>
    </row>
    <row r="111" spans="3:3" x14ac:dyDescent="0.2">
      <c r="C111" s="13">
        <v>66</v>
      </c>
    </row>
    <row r="112" spans="3:3" x14ac:dyDescent="0.2">
      <c r="C112" s="13">
        <v>69</v>
      </c>
    </row>
    <row r="113" spans="3:3" x14ac:dyDescent="0.2">
      <c r="C113" s="13">
        <v>70</v>
      </c>
    </row>
    <row r="114" spans="3:3" x14ac:dyDescent="0.2">
      <c r="C114" s="13">
        <v>70</v>
      </c>
    </row>
    <row r="115" spans="3:3" x14ac:dyDescent="0.2">
      <c r="C115" s="13">
        <v>78</v>
      </c>
    </row>
    <row r="116" spans="3:3" x14ac:dyDescent="0.2">
      <c r="C116" s="13">
        <v>81</v>
      </c>
    </row>
    <row r="117" spans="3:3" x14ac:dyDescent="0.2">
      <c r="C117" s="13">
        <v>87</v>
      </c>
    </row>
    <row r="118" spans="3:3" x14ac:dyDescent="0.2">
      <c r="C118" s="13">
        <v>87</v>
      </c>
    </row>
    <row r="119" spans="3:3" x14ac:dyDescent="0.2">
      <c r="C119" s="13">
        <v>88</v>
      </c>
    </row>
    <row r="120" spans="3:3" x14ac:dyDescent="0.2">
      <c r="C120" s="13">
        <v>90</v>
      </c>
    </row>
    <row r="121" spans="3:3" x14ac:dyDescent="0.2">
      <c r="C121" s="13">
        <v>97</v>
      </c>
    </row>
    <row r="122" spans="3:3" x14ac:dyDescent="0.2">
      <c r="C122" s="13">
        <v>100</v>
      </c>
    </row>
    <row r="123" spans="3:3" x14ac:dyDescent="0.2">
      <c r="C123" s="13">
        <v>110</v>
      </c>
    </row>
    <row r="124" spans="3:3" x14ac:dyDescent="0.2">
      <c r="C124" s="13">
        <v>130</v>
      </c>
    </row>
    <row r="125" spans="3:3" x14ac:dyDescent="0.2">
      <c r="C125" s="13">
        <v>150</v>
      </c>
    </row>
    <row r="126" spans="3:3" x14ac:dyDescent="0.2">
      <c r="C126" s="13">
        <v>170</v>
      </c>
    </row>
    <row r="127" spans="3:3" x14ac:dyDescent="0.2">
      <c r="C127" s="13">
        <v>180</v>
      </c>
    </row>
    <row r="128" spans="3:3" x14ac:dyDescent="0.2">
      <c r="C128" s="13">
        <v>210</v>
      </c>
    </row>
    <row r="129" spans="3:3" x14ac:dyDescent="0.2">
      <c r="C129" s="13">
        <v>210</v>
      </c>
    </row>
    <row r="130" spans="3:3" x14ac:dyDescent="0.2">
      <c r="C130" s="13">
        <v>220</v>
      </c>
    </row>
    <row r="131" spans="3:3" x14ac:dyDescent="0.2">
      <c r="C131" s="13">
        <v>290</v>
      </c>
    </row>
    <row r="132" spans="3:3" x14ac:dyDescent="0.2">
      <c r="C132" s="13">
        <v>350</v>
      </c>
    </row>
    <row r="133" spans="3:3" x14ac:dyDescent="0.2">
      <c r="C133" s="13">
        <v>360</v>
      </c>
    </row>
    <row r="134" spans="3:3" x14ac:dyDescent="0.2">
      <c r="C134" s="13">
        <v>940</v>
      </c>
    </row>
    <row r="135" spans="3:3" x14ac:dyDescent="0.2">
      <c r="C135" s="13">
        <v>960</v>
      </c>
    </row>
  </sheetData>
  <phoneticPr fontId="2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5</vt:i4>
      </vt:variant>
      <vt:variant>
        <vt:lpstr>Namngivna områden</vt:lpstr>
      </vt:variant>
      <vt:variant>
        <vt:i4>2</vt:i4>
      </vt:variant>
    </vt:vector>
  </HeadingPairs>
  <TitlesOfParts>
    <vt:vector size="7" baseType="lpstr">
      <vt:lpstr>Statistik</vt:lpstr>
      <vt:lpstr>Större grafer</vt:lpstr>
      <vt:lpstr>Sortering</vt:lpstr>
      <vt:lpstr>Beta</vt:lpstr>
      <vt:lpstr>Exempeldata</vt:lpstr>
      <vt:lpstr>Statistik!Utskriftsområde</vt:lpstr>
      <vt:lpstr>'Större grafer'!Utskriftsområde</vt:lpstr>
    </vt:vector>
  </TitlesOfParts>
  <Company>SWECO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Beräkningsverktyg_statistikkurs-Hållbar sanering-version 2-170407</dc:title>
  <dc:creator>u693</dc:creator>
  <cp:lastModifiedBy>Pär-Erik Back</cp:lastModifiedBy>
  <cp:lastPrinted>2009-05-12T20:06:51Z</cp:lastPrinted>
  <dcterms:created xsi:type="dcterms:W3CDTF">2007-09-27T09:03:43Z</dcterms:created>
  <dcterms:modified xsi:type="dcterms:W3CDTF">2017-04-10T13:52:20Z</dcterms:modified>
</cp:coreProperties>
</file>